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66925"/>
  <mc:AlternateContent xmlns:mc="http://schemas.openxmlformats.org/markup-compatibility/2006">
    <mc:Choice Requires="x15">
      <x15ac:absPath xmlns:x15ac="http://schemas.microsoft.com/office/spreadsheetml/2010/11/ac" url="https://atnara.sharepoint.com/sites/a/Shared Documents/share/03_季節行事/06月_◆労保_労働保険年度更新/2026/"/>
    </mc:Choice>
  </mc:AlternateContent>
  <xr:revisionPtr revIDLastSave="513" documentId="13_ncr:1_{E41AAED5-C593-4DFF-A9C8-1FD537421F09}" xr6:coauthVersionLast="47" xr6:coauthVersionMax="47" xr10:uidLastSave="{0496510F-0F77-44F3-9F73-6A9B663CD055}"/>
  <bookViews>
    <workbookView xWindow="780" yWindow="750" windowWidth="29310" windowHeight="20595" activeTab="2" xr2:uid="{FEA80E56-454D-48A4-BCAC-4A458773274A}"/>
  </bookViews>
  <sheets>
    <sheet name="書き方例 (142)" sheetId="8" r:id="rId1"/>
    <sheet name="書き方例 (146)" sheetId="7" r:id="rId2"/>
    <sheet name="労働保険料算定基礎賃金等の報告_データ入力用" sheetId="9" r:id="rId3"/>
    <sheet name="労働保険料算定基礎賃金等の報告_印刷用" sheetId="4" r:id="rId4"/>
    <sheet name="管理用" sheetId="5" r:id="rId5"/>
  </sheets>
  <definedNames>
    <definedName name="_xlnm._FilterDatabase" localSheetId="3" hidden="1">労働保険料算定基礎賃金等の報告_印刷用!$B$14:$G$14</definedName>
    <definedName name="_xlnm.Print_Area" localSheetId="0">'書き方例 (142)'!$A$1:$I$35</definedName>
    <definedName name="_xlnm.Print_Area" localSheetId="1">'書き方例 (146)'!$A$1:$J$48</definedName>
    <definedName name="_xlnm.Print_Area" localSheetId="3">労働保険料算定基礎賃金等の報告_印刷用!$A$1:$I$36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9" l="1"/>
  <c r="U5" i="9"/>
  <c r="U6" i="9"/>
  <c r="U7" i="9"/>
  <c r="U8" i="9"/>
  <c r="U9" i="9"/>
  <c r="U10" i="9"/>
  <c r="U11" i="9"/>
  <c r="U12" i="9"/>
  <c r="U13" i="9"/>
  <c r="U14" i="9"/>
  <c r="U15" i="9"/>
  <c r="U16" i="9"/>
  <c r="U17" i="9"/>
  <c r="U18" i="9"/>
  <c r="U19" i="9"/>
  <c r="U20" i="9"/>
  <c r="U21" i="9"/>
  <c r="U22" i="9"/>
  <c r="U23" i="9"/>
  <c r="U24" i="9"/>
  <c r="G1" i="9"/>
  <c r="H1" i="9"/>
  <c r="I1" i="9"/>
  <c r="J1" i="9"/>
  <c r="K1" i="9"/>
  <c r="L1" i="9"/>
  <c r="M1" i="9"/>
  <c r="N1" i="9"/>
  <c r="O1" i="9"/>
  <c r="P1" i="9"/>
  <c r="Q1" i="9"/>
  <c r="R1" i="9"/>
  <c r="S1" i="9"/>
  <c r="T1" i="9"/>
  <c r="F1" i="9"/>
  <c r="G2" i="9"/>
  <c r="H2" i="9"/>
  <c r="I2" i="9"/>
  <c r="J2" i="9"/>
  <c r="K2" i="9"/>
  <c r="L2" i="9"/>
  <c r="M2" i="9"/>
  <c r="N2" i="9"/>
  <c r="O2" i="9"/>
  <c r="P2" i="9"/>
  <c r="Q2" i="9"/>
  <c r="R2" i="9"/>
  <c r="S2" i="9"/>
  <c r="T2" i="9"/>
  <c r="F2" i="9"/>
  <c r="G30" i="8" l="1"/>
  <c r="F30" i="8"/>
  <c r="E30" i="8"/>
  <c r="D30" i="8"/>
  <c r="C30" i="8"/>
  <c r="I29" i="8"/>
  <c r="H29" i="8"/>
  <c r="I28" i="8"/>
  <c r="H28" i="8"/>
  <c r="I27" i="8"/>
  <c r="H27" i="8"/>
  <c r="I26" i="8"/>
  <c r="H26" i="8"/>
  <c r="I25" i="8"/>
  <c r="H25" i="8"/>
  <c r="I24" i="8"/>
  <c r="H24" i="8"/>
  <c r="I23" i="8"/>
  <c r="H23" i="8"/>
  <c r="I22" i="8"/>
  <c r="H22" i="8"/>
  <c r="I21" i="8"/>
  <c r="H21" i="8"/>
  <c r="I20" i="8"/>
  <c r="H20" i="8"/>
  <c r="I19" i="8"/>
  <c r="H19" i="8"/>
  <c r="I18" i="8"/>
  <c r="H18" i="8"/>
  <c r="I17" i="8"/>
  <c r="H17" i="8"/>
  <c r="I16" i="8"/>
  <c r="H16" i="8"/>
  <c r="G30" i="7"/>
  <c r="F30" i="7"/>
  <c r="E30" i="7"/>
  <c r="D30" i="7"/>
  <c r="C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A11" i="5"/>
  <c r="A33" i="4" s="1"/>
  <c r="B11" i="5"/>
  <c r="H16" i="4"/>
  <c r="F29" i="4"/>
  <c r="E29" i="4"/>
  <c r="D29" i="4"/>
  <c r="C29" i="4"/>
  <c r="I28" i="4"/>
  <c r="H28" i="4"/>
  <c r="I27" i="4"/>
  <c r="H27" i="4"/>
  <c r="I26" i="4"/>
  <c r="H26" i="4"/>
  <c r="I25" i="4"/>
  <c r="H25" i="4"/>
  <c r="I24" i="4"/>
  <c r="H24" i="4"/>
  <c r="I23" i="4"/>
  <c r="H23" i="4"/>
  <c r="I22" i="4"/>
  <c r="H22" i="4"/>
  <c r="I21" i="4"/>
  <c r="H21" i="4"/>
  <c r="I20" i="4"/>
  <c r="H20" i="4"/>
  <c r="I19" i="4"/>
  <c r="H19" i="4"/>
  <c r="I18" i="4"/>
  <c r="H18" i="4"/>
  <c r="I17" i="4"/>
  <c r="H17" i="4"/>
  <c r="I16" i="4"/>
  <c r="I15" i="4"/>
  <c r="H15" i="4"/>
  <c r="B17" i="8" l="1"/>
  <c r="B25" i="8"/>
  <c r="B26" i="8"/>
  <c r="B27" i="8"/>
  <c r="B18" i="8"/>
  <c r="B19" i="8"/>
  <c r="B20" i="8"/>
  <c r="B21" i="8"/>
  <c r="B22" i="8"/>
  <c r="B14" i="8"/>
  <c r="B16" i="8"/>
  <c r="B23" i="8"/>
  <c r="B24" i="8"/>
  <c r="B18" i="7"/>
  <c r="B19" i="7"/>
  <c r="B25" i="7"/>
  <c r="B26" i="7"/>
  <c r="B20" i="7"/>
  <c r="B27" i="7"/>
  <c r="B21" i="7"/>
  <c r="B22" i="7"/>
  <c r="B14" i="7"/>
  <c r="B16" i="7"/>
  <c r="B23" i="7"/>
  <c r="B17" i="7"/>
  <c r="B24" i="7"/>
  <c r="B13" i="4"/>
  <c r="B23" i="4"/>
  <c r="B24" i="4"/>
  <c r="B16" i="4"/>
  <c r="B18" i="4"/>
  <c r="B20" i="4"/>
  <c r="B21" i="4"/>
  <c r="B15" i="4"/>
  <c r="B17" i="4"/>
  <c r="B19" i="4"/>
  <c r="B22" i="4"/>
  <c r="B25" i="4"/>
  <c r="B26" i="4"/>
  <c r="H29" i="4"/>
</calcChain>
</file>

<file path=xl/sharedStrings.xml><?xml version="1.0" encoding="utf-8"?>
<sst xmlns="http://schemas.openxmlformats.org/spreadsheetml/2006/main" count="102" uniqueCount="74">
  <si>
    <t>電話番号</t>
    <rPh sb="0" eb="4">
      <t>デンワバンゴウ</t>
    </rPh>
    <phoneticPr fontId="2"/>
  </si>
  <si>
    <t>代表者名</t>
    <rPh sb="0" eb="3">
      <t>ダイヒョウシャ</t>
    </rPh>
    <rPh sb="3" eb="4">
      <t>メイ</t>
    </rPh>
    <phoneticPr fontId="2"/>
  </si>
  <si>
    <t>住　　所</t>
    <rPh sb="0" eb="1">
      <t>ジュウ</t>
    </rPh>
    <rPh sb="3" eb="4">
      <t>ショ</t>
    </rPh>
    <phoneticPr fontId="2"/>
  </si>
  <si>
    <t>提 出 日</t>
    <rPh sb="0" eb="1">
      <t>テイ</t>
    </rPh>
    <rPh sb="2" eb="3">
      <t>デ</t>
    </rPh>
    <rPh sb="4" eb="5">
      <t>ニチ</t>
    </rPh>
    <phoneticPr fontId="2"/>
  </si>
  <si>
    <t>会 社 名</t>
    <rPh sb="0" eb="1">
      <t>カイ</t>
    </rPh>
    <rPh sb="2" eb="3">
      <t>シャ</t>
    </rPh>
    <rPh sb="4" eb="5">
      <t>ナ</t>
    </rPh>
    <phoneticPr fontId="2"/>
  </si>
  <si>
    <t>■事業主</t>
    <rPh sb="1" eb="4">
      <t>ジギョウヌシ</t>
    </rPh>
    <phoneticPr fontId="2"/>
  </si>
  <si>
    <t>賃金合計</t>
    <rPh sb="0" eb="4">
      <t>チンギンゴウケイ</t>
    </rPh>
    <phoneticPr fontId="2"/>
  </si>
  <si>
    <t>人数合計</t>
    <rPh sb="0" eb="4">
      <t>ニンズウゴウケイ</t>
    </rPh>
    <phoneticPr fontId="2"/>
  </si>
  <si>
    <t>計</t>
    <rPh sb="0" eb="1">
      <t>ケイ</t>
    </rPh>
    <phoneticPr fontId="2"/>
  </si>
  <si>
    <t>賞与
等</t>
    <rPh sb="0" eb="2">
      <t>ショウヨ</t>
    </rPh>
    <rPh sb="3" eb="4">
      <t>ナド</t>
    </rPh>
    <phoneticPr fontId="2"/>
  </si>
  <si>
    <t>注 ① 労働者について賃金台帳又は給与明細等によりその賃金総額を転記して下さい。</t>
    <rPh sb="0" eb="1">
      <t>チュウ</t>
    </rPh>
    <rPh sb="4" eb="7">
      <t>ロウドウシャ</t>
    </rPh>
    <rPh sb="11" eb="13">
      <t>チンギン</t>
    </rPh>
    <rPh sb="13" eb="15">
      <t>ダイチョウ</t>
    </rPh>
    <rPh sb="15" eb="16">
      <t>マタ</t>
    </rPh>
    <rPh sb="17" eb="19">
      <t>キュウヨ</t>
    </rPh>
    <rPh sb="19" eb="21">
      <t>メイサイ</t>
    </rPh>
    <rPh sb="21" eb="22">
      <t>トウ</t>
    </rPh>
    <rPh sb="27" eb="29">
      <t>チンギン</t>
    </rPh>
    <rPh sb="29" eb="31">
      <t>ソウガク</t>
    </rPh>
    <rPh sb="32" eb="34">
      <t>テンキ</t>
    </rPh>
    <rPh sb="36" eb="37">
      <t>クダ</t>
    </rPh>
    <phoneticPr fontId="6"/>
  </si>
  <si>
    <t>労働　太郎</t>
    <rPh sb="0" eb="2">
      <t>ロウドウ</t>
    </rPh>
    <rPh sb="3" eb="5">
      <t>タロウ</t>
    </rPh>
    <phoneticPr fontId="2"/>
  </si>
  <si>
    <t>労働　花子</t>
    <rPh sb="0" eb="2">
      <t>ロウドウ</t>
    </rPh>
    <rPh sb="3" eb="5">
      <t>ハナコ</t>
    </rPh>
    <phoneticPr fontId="2"/>
  </si>
  <si>
    <t>労働　次郎</t>
    <rPh sb="0" eb="2">
      <t>ロウドウ</t>
    </rPh>
    <rPh sb="3" eb="5">
      <t>ジロウ</t>
    </rPh>
    <phoneticPr fontId="2"/>
  </si>
  <si>
    <t>7月</t>
    <rPh sb="1" eb="2">
      <t>ガツ</t>
    </rPh>
    <phoneticPr fontId="2"/>
  </si>
  <si>
    <t>労働保険料算定基礎賃金等の報告下書用紙の記入の仕方について</t>
    <rPh sb="0" eb="2">
      <t>ロウドウ</t>
    </rPh>
    <rPh sb="2" eb="5">
      <t>ホケンリョウ</t>
    </rPh>
    <rPh sb="5" eb="7">
      <t>サンテイ</t>
    </rPh>
    <rPh sb="7" eb="9">
      <t>キソ</t>
    </rPh>
    <rPh sb="9" eb="11">
      <t>チンギン</t>
    </rPh>
    <rPh sb="11" eb="12">
      <t>トウ</t>
    </rPh>
    <rPh sb="13" eb="15">
      <t>ホウコク</t>
    </rPh>
    <rPh sb="15" eb="17">
      <t>シタガキ</t>
    </rPh>
    <rPh sb="17" eb="19">
      <t>ヨウシ</t>
    </rPh>
    <rPh sb="20" eb="22">
      <t>キニュウ</t>
    </rPh>
    <rPh sb="23" eb="25">
      <t>キニュウ</t>
    </rPh>
    <rPh sb="26" eb="28">
      <t>シカタ</t>
    </rPh>
    <phoneticPr fontId="6"/>
  </si>
  <si>
    <t>氏　名</t>
    <rPh sb="0" eb="1">
      <t>ウジ</t>
    </rPh>
    <rPh sb="2" eb="3">
      <t>ナ</t>
    </rPh>
    <phoneticPr fontId="2"/>
  </si>
  <si>
    <t>■手書き用紙を印刷する場合</t>
    <rPh sb="1" eb="3">
      <t>テガ</t>
    </rPh>
    <rPh sb="4" eb="6">
      <t>ヨウシ</t>
    </rPh>
    <rPh sb="7" eb="9">
      <t>インサツ</t>
    </rPh>
    <rPh sb="11" eb="13">
      <t>バアイ</t>
    </rPh>
    <phoneticPr fontId="2"/>
  </si>
  <si>
    <t>■通常印刷をする場合</t>
    <rPh sb="1" eb="3">
      <t>ツウジョウ</t>
    </rPh>
    <rPh sb="3" eb="5">
      <t>インサツ</t>
    </rPh>
    <rPh sb="8" eb="10">
      <t>バアイ</t>
    </rPh>
    <phoneticPr fontId="2"/>
  </si>
  <si>
    <t>■手書きの場合について</t>
    <rPh sb="1" eb="3">
      <t>テガ</t>
    </rPh>
    <rPh sb="5" eb="7">
      <t>バアイ</t>
    </rPh>
    <phoneticPr fontId="2"/>
  </si>
  <si>
    <t>　複数枚になる場合、賃金合計と人数合計は最後の紙にまとめてご記入ください。</t>
    <rPh sb="1" eb="4">
      <t>フクスウマイ</t>
    </rPh>
    <rPh sb="7" eb="9">
      <t>バアイ</t>
    </rPh>
    <rPh sb="10" eb="12">
      <t>チンギン</t>
    </rPh>
    <rPh sb="12" eb="14">
      <t>ゴウケイ</t>
    </rPh>
    <rPh sb="15" eb="17">
      <t>ニンズウ</t>
    </rPh>
    <rPh sb="17" eb="19">
      <t>ゴウケイ</t>
    </rPh>
    <rPh sb="20" eb="22">
      <t>サイゴ</t>
    </rPh>
    <rPh sb="23" eb="24">
      <t>カミ</t>
    </rPh>
    <rPh sb="30" eb="32">
      <t>キニュウ</t>
    </rPh>
    <phoneticPr fontId="2"/>
  </si>
  <si>
    <t>労働　三郎</t>
    <rPh sb="0" eb="2">
      <t>ロウドウ</t>
    </rPh>
    <rPh sb="3" eb="5">
      <t>サブロウ</t>
    </rPh>
    <phoneticPr fontId="2"/>
  </si>
  <si>
    <t>労働者</t>
    <rPh sb="0" eb="3">
      <t>ロウドウシャ</t>
    </rPh>
    <phoneticPr fontId="2"/>
  </si>
  <si>
    <t>■労働保険料算定基礎賃金等の報告　例</t>
    <rPh sb="1" eb="3">
      <t>ロウドウ</t>
    </rPh>
    <rPh sb="3" eb="6">
      <t>ホケンリョウ</t>
    </rPh>
    <rPh sb="6" eb="8">
      <t>サンテイ</t>
    </rPh>
    <rPh sb="8" eb="10">
      <t>キソ</t>
    </rPh>
    <rPh sb="10" eb="12">
      <t>チンギン</t>
    </rPh>
    <rPh sb="12" eb="13">
      <t>トウ</t>
    </rPh>
    <rPh sb="14" eb="16">
      <t>ホウコク</t>
    </rPh>
    <rPh sb="17" eb="18">
      <t>レイ</t>
    </rPh>
    <phoneticPr fontId="2"/>
  </si>
  <si>
    <t>■労働保険料算定基礎賃金等の報告</t>
    <rPh sb="1" eb="3">
      <t>ロウドウ</t>
    </rPh>
    <rPh sb="3" eb="6">
      <t>ホケンリョウ</t>
    </rPh>
    <rPh sb="6" eb="8">
      <t>サンテイ</t>
    </rPh>
    <rPh sb="8" eb="10">
      <t>キソ</t>
    </rPh>
    <rPh sb="10" eb="12">
      <t>チンギン</t>
    </rPh>
    <rPh sb="12" eb="13">
      <t>トウ</t>
    </rPh>
    <rPh sb="14" eb="16">
      <t>ホウコク</t>
    </rPh>
    <phoneticPr fontId="2"/>
  </si>
  <si>
    <t>　労働者が6人以上の場合、コピーして使用してください。</t>
    <rPh sb="1" eb="4">
      <t>ロウドウシャ</t>
    </rPh>
    <rPh sb="6" eb="9">
      <t>ニンイジョウ</t>
    </rPh>
    <rPh sb="10" eb="12">
      <t>バアイ</t>
    </rPh>
    <rPh sb="18" eb="20">
      <t>シヨウ</t>
    </rPh>
    <phoneticPr fontId="2"/>
  </si>
  <si>
    <t>　複数枚になる場合、すべての事業主欄にご記入ください。</t>
    <rPh sb="1" eb="4">
      <t>フクスウマイ</t>
    </rPh>
    <rPh sb="7" eb="9">
      <t>バアイ</t>
    </rPh>
    <rPh sb="14" eb="17">
      <t>ジギョウヌシ</t>
    </rPh>
    <rPh sb="17" eb="18">
      <t>ラン</t>
    </rPh>
    <rPh sb="20" eb="22">
      <t>キニュウ</t>
    </rPh>
    <phoneticPr fontId="2"/>
  </si>
  <si>
    <r>
      <t>ページレイアウトから印刷の向きを</t>
    </r>
    <r>
      <rPr>
        <b/>
        <sz val="9"/>
        <color rgb="FFFF0000"/>
        <rFont val="游ゴシック"/>
        <family val="3"/>
        <charset val="128"/>
        <scheme val="minor"/>
      </rPr>
      <t>縦</t>
    </r>
    <r>
      <rPr>
        <sz val="9"/>
        <rFont val="游ゴシック"/>
        <family val="3"/>
        <charset val="128"/>
        <scheme val="minor"/>
      </rPr>
      <t>にする</t>
    </r>
    <rPh sb="10" eb="12">
      <t>インサツ</t>
    </rPh>
    <rPh sb="13" eb="14">
      <t>ム</t>
    </rPh>
    <rPh sb="16" eb="17">
      <t>タテ</t>
    </rPh>
    <phoneticPr fontId="2"/>
  </si>
  <si>
    <r>
      <t>ページレイアウトから印刷の向きを</t>
    </r>
    <r>
      <rPr>
        <b/>
        <sz val="9"/>
        <color rgb="FFFF0000"/>
        <rFont val="游ゴシック"/>
        <family val="3"/>
        <charset val="128"/>
        <scheme val="minor"/>
      </rPr>
      <t>横</t>
    </r>
    <r>
      <rPr>
        <sz val="9"/>
        <rFont val="游ゴシック"/>
        <family val="3"/>
        <charset val="128"/>
        <scheme val="minor"/>
      </rPr>
      <t>にする</t>
    </r>
    <rPh sb="10" eb="12">
      <t>インサツ</t>
    </rPh>
    <rPh sb="13" eb="14">
      <t>ム</t>
    </rPh>
    <rPh sb="16" eb="17">
      <t>ヨコ</t>
    </rPh>
    <phoneticPr fontId="2"/>
  </si>
  <si>
    <t>工事現場：事業所
の作業比率</t>
    <rPh sb="0" eb="2">
      <t>コウジ</t>
    </rPh>
    <rPh sb="2" eb="4">
      <t>ゲンバ</t>
    </rPh>
    <rPh sb="5" eb="8">
      <t>ジギョウショ</t>
    </rPh>
    <rPh sb="10" eb="12">
      <t>サギョウ</t>
    </rPh>
    <rPh sb="12" eb="14">
      <t>ヒリツ</t>
    </rPh>
    <phoneticPr fontId="2"/>
  </si>
  <si>
    <t>工事現場：その他
の作業比率</t>
    <rPh sb="0" eb="2">
      <t>コウジ</t>
    </rPh>
    <rPh sb="2" eb="4">
      <t>ゲンバ</t>
    </rPh>
    <rPh sb="7" eb="8">
      <t>ホカ</t>
    </rPh>
    <rPh sb="10" eb="12">
      <t>サギョウ</t>
    </rPh>
    <rPh sb="12" eb="14">
      <t>ヒリツ</t>
    </rPh>
    <phoneticPr fontId="2"/>
  </si>
  <si>
    <t>給与</t>
    <rPh sb="0" eb="2">
      <t>キュウヨ</t>
    </rPh>
    <phoneticPr fontId="2"/>
  </si>
  <si>
    <t>■改定日</t>
    <rPh sb="1" eb="4">
      <t>カイテイビ</t>
    </rPh>
    <phoneticPr fontId="2"/>
  </si>
  <si>
    <t>■年号</t>
    <rPh sb="1" eb="3">
      <t>ネンゴウ</t>
    </rPh>
    <phoneticPr fontId="2"/>
  </si>
  <si>
    <t>50:50</t>
    <phoneticPr fontId="2"/>
  </si>
  <si>
    <t>0:100</t>
    <phoneticPr fontId="2"/>
  </si>
  <si>
    <t>↓入力してください</t>
    <rPh sb="1" eb="3">
      <t>ニュウリョク</t>
    </rPh>
    <phoneticPr fontId="2"/>
  </si>
  <si>
    <t>キー</t>
    <phoneticPr fontId="2"/>
  </si>
  <si>
    <t>内容</t>
    <rPh sb="0" eb="2">
      <t>ナイヨウ</t>
    </rPh>
    <phoneticPr fontId="2"/>
  </si>
  <si>
    <t>会社名</t>
    <phoneticPr fontId="2"/>
  </si>
  <si>
    <t>代表者名</t>
    <phoneticPr fontId="2"/>
  </si>
  <si>
    <t>住所</t>
    <phoneticPr fontId="2"/>
  </si>
  <si>
    <t>電話番号</t>
    <phoneticPr fontId="2"/>
  </si>
  <si>
    <t>提出日</t>
    <phoneticPr fontId="2"/>
  </si>
  <si>
    <t>賞与等</t>
    <rPh sb="0" eb="2">
      <t>ショウヨ</t>
    </rPh>
    <rPh sb="2" eb="3">
      <t>ナド</t>
    </rPh>
    <phoneticPr fontId="2"/>
  </si>
  <si>
    <t>工事現場：その他
の作業比率</t>
    <phoneticPr fontId="2"/>
  </si>
  <si>
    <t>4月</t>
    <phoneticPr fontId="2"/>
  </si>
  <si>
    <t>5月</t>
    <phoneticPr fontId="2"/>
  </si>
  <si>
    <t>6月</t>
  </si>
  <si>
    <t>7月</t>
  </si>
  <si>
    <t>8月</t>
  </si>
  <si>
    <t>9月</t>
  </si>
  <si>
    <t>10月</t>
  </si>
  <si>
    <t>11月</t>
  </si>
  <si>
    <t>12月</t>
  </si>
  <si>
    <t>1月</t>
  </si>
  <si>
    <t>2月</t>
  </si>
  <si>
    <t>3月</t>
  </si>
  <si>
    <t>氏名</t>
    <rPh sb="0" eb="1">
      <t>ウジ</t>
    </rPh>
    <rPh sb="1" eb="2">
      <t>ナ</t>
    </rPh>
    <phoneticPr fontId="2"/>
  </si>
  <si>
    <t>雇用年月日</t>
    <phoneticPr fontId="2"/>
  </si>
  <si>
    <t>離職年月日</t>
    <phoneticPr fontId="2"/>
  </si>
  <si>
    <t>◆労働保険料算定基礎賃金等の報告_データ入力用</t>
    <phoneticPr fontId="2"/>
  </si>
  <si>
    <t>賞与等１</t>
    <rPh sb="0" eb="2">
      <t>ショウヨ</t>
    </rPh>
    <rPh sb="2" eb="3">
      <t>ナド</t>
    </rPh>
    <phoneticPr fontId="2"/>
  </si>
  <si>
    <t>賞与等２</t>
    <rPh sb="0" eb="2">
      <t>ショウヨ</t>
    </rPh>
    <rPh sb="2" eb="3">
      <t>ナド</t>
    </rPh>
    <phoneticPr fontId="2"/>
  </si>
  <si>
    <t>賞与等３</t>
    <rPh sb="0" eb="2">
      <t>ショウヨ</t>
    </rPh>
    <rPh sb="2" eb="3">
      <t>ナド</t>
    </rPh>
    <phoneticPr fontId="2"/>
  </si>
  <si>
    <t>番号</t>
    <rPh sb="0" eb="2">
      <t>バンゴウ</t>
    </rPh>
    <phoneticPr fontId="2"/>
  </si>
  <si>
    <t>人数</t>
    <rPh sb="0" eb="2">
      <t>ニンズウ</t>
    </rPh>
    <phoneticPr fontId="2"/>
  </si>
  <si>
    <t>総額</t>
    <rPh sb="0" eb="2">
      <t>ソウガク</t>
    </rPh>
    <phoneticPr fontId="2"/>
  </si>
  <si>
    <t>◆労働保険料算定基礎賃金等の報告(印刷用)</t>
    <phoneticPr fontId="2"/>
  </si>
  <si>
    <t>給与 ※社会保険料等の控除前の賃金額(残業手当、休日手当、家族手当、通勤手当等を含む)</t>
    <rPh sb="0" eb="2">
      <t>キュウヨ</t>
    </rPh>
    <rPh sb="40" eb="41">
      <t>フク</t>
    </rPh>
    <phoneticPr fontId="2"/>
  </si>
  <si>
    <t>　② 残業手当、休日手当、家族手当、通勤手当等を含めて記入して下さい。</t>
    <rPh sb="3" eb="5">
      <t>ザンギョウ</t>
    </rPh>
    <rPh sb="5" eb="7">
      <t>テアテ</t>
    </rPh>
    <rPh sb="8" eb="10">
      <t>キュウジツ</t>
    </rPh>
    <rPh sb="10" eb="12">
      <t>テアテ</t>
    </rPh>
    <rPh sb="13" eb="15">
      <t>カゾク</t>
    </rPh>
    <rPh sb="15" eb="17">
      <t>テアテ</t>
    </rPh>
    <rPh sb="18" eb="20">
      <t>ツウキン</t>
    </rPh>
    <rPh sb="20" eb="22">
      <t>テアテ</t>
    </rPh>
    <rPh sb="22" eb="23">
      <t>トウ</t>
    </rPh>
    <rPh sb="24" eb="25">
      <t>フク</t>
    </rPh>
    <rPh sb="27" eb="29">
      <t>キニュウ</t>
    </rPh>
    <rPh sb="31" eb="32">
      <t>クダ</t>
    </rPh>
    <phoneticPr fontId="6"/>
  </si>
  <si>
    <t>　④ 工事現場：その他の作業比率は、現場労災（１４５）と事務所労災（１４６）の両方に加入している場合にご記入ください。</t>
    <rPh sb="18" eb="20">
      <t>ゲンバ</t>
    </rPh>
    <rPh sb="20" eb="22">
      <t>ロウサイ</t>
    </rPh>
    <rPh sb="27" eb="32">
      <t>ジムショロウサイ</t>
    </rPh>
    <rPh sb="39" eb="41">
      <t>リョウホウ</t>
    </rPh>
    <rPh sb="42" eb="44">
      <t>カニュウ</t>
    </rPh>
    <rPh sb="48" eb="50">
      <t>バアイ</t>
    </rPh>
    <rPh sb="52" eb="54">
      <t>キニュウ</t>
    </rPh>
    <phoneticPr fontId="2"/>
  </si>
  <si>
    <t>　　※その他は、事務作業・倉庫の整理片付けなど</t>
    <rPh sb="5" eb="6">
      <t>ホカ</t>
    </rPh>
    <rPh sb="8" eb="12">
      <t>ジムサギョウ</t>
    </rPh>
    <rPh sb="13" eb="15">
      <t>ソウコ</t>
    </rPh>
    <rPh sb="16" eb="18">
      <t>セイリ</t>
    </rPh>
    <rPh sb="18" eb="20">
      <t>カタヅ</t>
    </rPh>
    <phoneticPr fontId="2"/>
  </si>
  <si>
    <t>　　※未記入の場合は、原則昨年度と同じとして報告書を作成致します。</t>
    <rPh sb="3" eb="6">
      <t>ミキニュウ</t>
    </rPh>
    <rPh sb="7" eb="9">
      <t>バアイ</t>
    </rPh>
    <rPh sb="11" eb="13">
      <t>ゲンソク</t>
    </rPh>
    <rPh sb="13" eb="16">
      <t>サクネンド</t>
    </rPh>
    <rPh sb="17" eb="18">
      <t>オナ</t>
    </rPh>
    <rPh sb="22" eb="25">
      <t>ホウコクショ</t>
    </rPh>
    <rPh sb="26" eb="28">
      <t>サクセイ</t>
    </rPh>
    <rPh sb="28" eb="29">
      <t>イタ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</si>
</sst>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e/m/d"/>
    <numFmt numFmtId="178" formatCode="yyyy\-mm\-dd"/>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11"/>
      <name val="ＭＳ Ｐゴシック"/>
      <family val="3"/>
      <charset val="128"/>
    </font>
    <font>
      <sz val="6"/>
      <name val="ＭＳ Ｐゴシック"/>
      <family val="3"/>
      <charset val="128"/>
    </font>
    <font>
      <sz val="11"/>
      <color theme="1"/>
      <name val="游ゴシック"/>
      <family val="3"/>
      <charset val="128"/>
      <scheme val="minor"/>
    </font>
    <font>
      <sz val="14"/>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sz val="12"/>
      <color theme="1"/>
      <name val="游ゴシック"/>
      <family val="3"/>
      <charset val="128"/>
      <scheme val="minor"/>
    </font>
    <font>
      <b/>
      <sz val="9"/>
      <color indexed="10"/>
      <name val="游ゴシック"/>
      <family val="3"/>
      <charset val="128"/>
      <scheme val="minor"/>
    </font>
    <font>
      <sz val="8"/>
      <name val="游ゴシック"/>
      <family val="3"/>
      <charset val="128"/>
      <scheme val="minor"/>
    </font>
    <font>
      <sz val="7"/>
      <name val="游ゴシック"/>
      <family val="3"/>
      <charset val="128"/>
      <scheme val="minor"/>
    </font>
    <font>
      <sz val="9"/>
      <name val="游ゴシック"/>
      <family val="3"/>
      <charset val="128"/>
      <scheme val="minor"/>
    </font>
    <font>
      <b/>
      <sz val="9"/>
      <color rgb="FFFF0000"/>
      <name val="游ゴシック"/>
      <family val="3"/>
      <charset val="128"/>
      <scheme val="minor"/>
    </font>
    <font>
      <b/>
      <sz val="11"/>
      <color rgb="FFFF0000"/>
      <name val="游ゴシック"/>
      <family val="3"/>
      <charset val="128"/>
      <scheme val="minor"/>
    </font>
    <font>
      <b/>
      <sz val="22"/>
      <color indexed="12"/>
      <name val="游ゴシック"/>
      <family val="3"/>
      <charset val="128"/>
      <scheme val="minor"/>
    </font>
    <font>
      <sz val="14"/>
      <name val="游ゴシック"/>
      <family val="3"/>
      <charset val="128"/>
      <scheme val="minor"/>
    </font>
    <font>
      <b/>
      <sz val="14"/>
      <name val="游ゴシック"/>
      <family val="3"/>
      <charset val="128"/>
      <scheme val="minor"/>
    </font>
    <font>
      <b/>
      <sz val="11"/>
      <color theme="9" tint="-0.249977111117893"/>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5" fillId="0" borderId="0"/>
  </cellStyleXfs>
  <cellXfs count="127">
    <xf numFmtId="0" fontId="0" fillId="0" borderId="0" xfId="0">
      <alignment vertical="center"/>
    </xf>
    <xf numFmtId="0" fontId="3" fillId="0" borderId="0" xfId="0" applyFont="1">
      <alignment vertical="center"/>
    </xf>
    <xf numFmtId="38" fontId="8" fillId="0" borderId="7" xfId="1" applyFont="1" applyBorder="1" applyAlignment="1">
      <alignment horizontal="right" vertical="center" indent="1"/>
    </xf>
    <xf numFmtId="38" fontId="8" fillId="0" borderId="8" xfId="1" applyFont="1" applyBorder="1" applyAlignment="1">
      <alignment horizontal="right" vertical="center" indent="1"/>
    </xf>
    <xf numFmtId="38" fontId="8" fillId="0" borderId="9" xfId="1" applyFont="1" applyBorder="1" applyAlignment="1">
      <alignment horizontal="right" vertical="center" indent="1"/>
    </xf>
    <xf numFmtId="38" fontId="8" fillId="0" borderId="10" xfId="1" applyFont="1" applyBorder="1" applyAlignment="1">
      <alignment horizontal="right" vertical="center" indent="1"/>
    </xf>
    <xf numFmtId="38" fontId="8" fillId="0" borderId="11" xfId="1" applyFont="1" applyBorder="1" applyAlignment="1">
      <alignment horizontal="right" vertical="center" indent="1"/>
    </xf>
    <xf numFmtId="38" fontId="8" fillId="0" borderId="13" xfId="1" applyFont="1" applyBorder="1" applyAlignment="1">
      <alignment horizontal="right" vertical="center" indent="1"/>
    </xf>
    <xf numFmtId="38" fontId="8" fillId="0" borderId="27" xfId="1" applyFont="1" applyBorder="1" applyAlignment="1">
      <alignment horizontal="right" vertical="center" indent="1"/>
    </xf>
    <xf numFmtId="38" fontId="8" fillId="0" borderId="3" xfId="1" applyFont="1" applyBorder="1" applyAlignment="1">
      <alignment horizontal="right" vertical="center" indent="1"/>
    </xf>
    <xf numFmtId="38" fontId="8" fillId="0" borderId="28" xfId="1" applyFont="1" applyBorder="1" applyAlignment="1">
      <alignment horizontal="right" vertical="center" indent="1"/>
    </xf>
    <xf numFmtId="38" fontId="8" fillId="0" borderId="1" xfId="1" applyFont="1" applyBorder="1" applyAlignment="1">
      <alignment horizontal="right" vertical="center" indent="1"/>
    </xf>
    <xf numFmtId="38" fontId="8" fillId="0" borderId="12" xfId="1" applyFont="1" applyBorder="1" applyAlignment="1">
      <alignment horizontal="right" vertical="center" inden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38" fontId="8" fillId="0" borderId="5" xfId="1" applyFont="1" applyBorder="1" applyAlignment="1">
      <alignment horizontal="right" vertical="center" indent="1"/>
    </xf>
    <xf numFmtId="0" fontId="10" fillId="0" borderId="0" xfId="0" applyFont="1">
      <alignment vertical="center"/>
    </xf>
    <xf numFmtId="38" fontId="8" fillId="0" borderId="22" xfId="1" applyFont="1" applyBorder="1" applyAlignment="1">
      <alignment horizontal="right" vertical="center" indent="1"/>
    </xf>
    <xf numFmtId="38" fontId="8" fillId="0" borderId="24" xfId="1" applyFont="1" applyBorder="1" applyAlignment="1">
      <alignment horizontal="right" vertical="center" indent="1"/>
    </xf>
    <xf numFmtId="38" fontId="8" fillId="0" borderId="23" xfId="1" applyFont="1" applyBorder="1" applyAlignment="1">
      <alignment horizontal="right" vertical="center" indent="1"/>
    </xf>
    <xf numFmtId="0" fontId="8" fillId="0" borderId="23" xfId="0" applyFont="1" applyBorder="1" applyAlignment="1">
      <alignment horizontal="right" vertical="center" inden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28" xfId="0" applyFont="1" applyBorder="1">
      <alignment vertical="center"/>
    </xf>
    <xf numFmtId="0" fontId="4" fillId="0" borderId="13" xfId="0" applyFont="1" applyBorder="1">
      <alignment vertical="center"/>
    </xf>
    <xf numFmtId="0" fontId="8" fillId="0" borderId="0" xfId="0" applyFont="1">
      <alignment vertical="center"/>
    </xf>
    <xf numFmtId="0" fontId="4" fillId="2" borderId="6" xfId="0" applyFont="1" applyFill="1" applyBorder="1">
      <alignment vertical="center"/>
    </xf>
    <xf numFmtId="0" fontId="4" fillId="2" borderId="30" xfId="0" applyFont="1" applyFill="1" applyBorder="1" applyAlignment="1">
      <alignment horizontal="center" vertical="center"/>
    </xf>
    <xf numFmtId="0" fontId="4" fillId="0" borderId="12" xfId="0" applyFont="1" applyBorder="1" applyAlignment="1">
      <alignment horizontal="center" vertical="center"/>
    </xf>
    <xf numFmtId="0" fontId="8" fillId="0" borderId="10" xfId="0" applyFont="1" applyBorder="1" applyAlignment="1">
      <alignment horizontal="right" vertical="center" indent="1"/>
    </xf>
    <xf numFmtId="0" fontId="8" fillId="0" borderId="20" xfId="0" applyFont="1" applyBorder="1" applyAlignment="1">
      <alignment horizontal="right" vertical="center" indent="1"/>
    </xf>
    <xf numFmtId="38" fontId="8" fillId="0" borderId="21" xfId="1" applyFont="1" applyBorder="1" applyAlignment="1">
      <alignment horizontal="right" vertical="center" indent="1"/>
    </xf>
    <xf numFmtId="0" fontId="3" fillId="0" borderId="0" xfId="0" applyFont="1" applyAlignment="1">
      <alignment horizontal="center" vertical="center"/>
    </xf>
    <xf numFmtId="0" fontId="4" fillId="0" borderId="0" xfId="0" applyFont="1" applyAlignment="1">
      <alignment horizontal="center" vertical="center"/>
    </xf>
    <xf numFmtId="31" fontId="7" fillId="0" borderId="0" xfId="0" applyNumberFormat="1" applyFont="1" applyAlignment="1">
      <alignment horizontal="center" vertical="center"/>
    </xf>
    <xf numFmtId="31" fontId="9" fillId="0" borderId="0" xfId="0" applyNumberFormat="1" applyFont="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14" fontId="11" fillId="0" borderId="19" xfId="0" applyNumberFormat="1" applyFont="1" applyBorder="1" applyAlignment="1">
      <alignment horizontal="center" vertical="center"/>
    </xf>
    <xf numFmtId="38" fontId="11" fillId="0" borderId="27" xfId="1" applyFont="1" applyBorder="1" applyAlignment="1">
      <alignment horizontal="right" vertical="center" indent="1"/>
    </xf>
    <xf numFmtId="38" fontId="11" fillId="0" borderId="3" xfId="1" applyFont="1" applyBorder="1" applyAlignment="1">
      <alignment horizontal="right" vertical="center" indent="1"/>
    </xf>
    <xf numFmtId="38" fontId="11" fillId="0" borderId="36" xfId="1" applyFont="1" applyBorder="1" applyAlignment="1">
      <alignment horizontal="right" vertical="center" indent="1"/>
    </xf>
    <xf numFmtId="38" fontId="11" fillId="0" borderId="9" xfId="1" applyFont="1" applyBorder="1" applyAlignment="1">
      <alignment horizontal="right" vertical="center" indent="1"/>
    </xf>
    <xf numFmtId="38" fontId="11" fillId="0" borderId="1" xfId="1" applyFont="1" applyBorder="1" applyAlignment="1">
      <alignment horizontal="right" vertical="center" indent="1"/>
    </xf>
    <xf numFmtId="38" fontId="11" fillId="0" borderId="39" xfId="1" applyFont="1" applyBorder="1" applyAlignment="1">
      <alignment horizontal="right" vertical="center" indent="1"/>
    </xf>
    <xf numFmtId="38" fontId="11" fillId="0" borderId="10" xfId="1" applyFont="1" applyBorder="1" applyAlignment="1">
      <alignment horizontal="right" vertical="center" indent="1"/>
    </xf>
    <xf numFmtId="38" fontId="11" fillId="0" borderId="11" xfId="1" applyFont="1" applyBorder="1" applyAlignment="1">
      <alignment horizontal="right" vertical="center" indent="1"/>
    </xf>
    <xf numFmtId="38" fontId="11" fillId="0" borderId="12" xfId="1" applyFont="1" applyBorder="1" applyAlignment="1">
      <alignment horizontal="right" vertical="center" indent="1"/>
    </xf>
    <xf numFmtId="38" fontId="11" fillId="0" borderId="38" xfId="1" applyFont="1" applyBorder="1" applyAlignment="1">
      <alignment horizontal="right" vertical="center" indent="1"/>
    </xf>
    <xf numFmtId="38" fontId="11" fillId="0" borderId="13" xfId="1" applyFont="1" applyBorder="1" applyAlignment="1">
      <alignment horizontal="right" vertical="center" indent="1"/>
    </xf>
    <xf numFmtId="38" fontId="11" fillId="0" borderId="22" xfId="1" applyFont="1" applyBorder="1" applyAlignment="1">
      <alignment horizontal="right" vertical="center" indent="1"/>
    </xf>
    <xf numFmtId="38" fontId="11" fillId="0" borderId="24" xfId="1" applyFont="1" applyBorder="1" applyAlignment="1">
      <alignment horizontal="right" vertical="center" indent="1"/>
    </xf>
    <xf numFmtId="38" fontId="11" fillId="0" borderId="40" xfId="1" applyFont="1" applyBorder="1" applyAlignment="1">
      <alignment horizontal="right" vertical="center" indent="1"/>
    </xf>
    <xf numFmtId="38" fontId="11" fillId="0" borderId="23" xfId="1" applyFont="1" applyBorder="1" applyAlignment="1">
      <alignment horizontal="right" vertical="center" indent="1"/>
    </xf>
    <xf numFmtId="38" fontId="11" fillId="0" borderId="7" xfId="1" applyFont="1" applyBorder="1" applyAlignment="1">
      <alignment horizontal="right" vertical="center" indent="1"/>
    </xf>
    <xf numFmtId="38" fontId="11" fillId="0" borderId="8" xfId="1" applyFont="1" applyBorder="1" applyAlignment="1">
      <alignment horizontal="right" vertical="center" indent="1"/>
    </xf>
    <xf numFmtId="0" fontId="11" fillId="0" borderId="36" xfId="0" applyFont="1" applyBorder="1" applyAlignment="1">
      <alignment horizontal="center" vertical="center"/>
    </xf>
    <xf numFmtId="0" fontId="11" fillId="0" borderId="17" xfId="0" applyFont="1" applyBorder="1" applyAlignment="1">
      <alignment horizontal="center" vertical="center"/>
    </xf>
    <xf numFmtId="0" fontId="7" fillId="0" borderId="0" xfId="0" applyFont="1">
      <alignment vertical="center"/>
    </xf>
    <xf numFmtId="0" fontId="12" fillId="0" borderId="0" xfId="2" applyFont="1">
      <alignment vertical="center"/>
    </xf>
    <xf numFmtId="0" fontId="13" fillId="0" borderId="0" xfId="2" applyFont="1">
      <alignment vertical="center"/>
    </xf>
    <xf numFmtId="0" fontId="14" fillId="0" borderId="0" xfId="2" applyFont="1">
      <alignment vertical="center"/>
    </xf>
    <xf numFmtId="0" fontId="15" fillId="0" borderId="0" xfId="2" applyFont="1">
      <alignment vertical="center"/>
    </xf>
    <xf numFmtId="55" fontId="9" fillId="2" borderId="28" xfId="0" applyNumberFormat="1" applyFont="1" applyFill="1" applyBorder="1" applyAlignment="1">
      <alignment horizontal="left" vertical="center" indent="1"/>
    </xf>
    <xf numFmtId="55" fontId="9" fillId="2" borderId="10" xfId="0" applyNumberFormat="1" applyFont="1" applyFill="1" applyBorder="1" applyAlignment="1">
      <alignment horizontal="left" vertical="center" indent="1"/>
    </xf>
    <xf numFmtId="14" fontId="0" fillId="0" borderId="0" xfId="0" applyNumberFormat="1">
      <alignment vertical="center"/>
    </xf>
    <xf numFmtId="176" fontId="4" fillId="0" borderId="19"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20" xfId="0" applyNumberFormat="1" applyFont="1" applyBorder="1">
      <alignment vertical="center"/>
    </xf>
    <xf numFmtId="176" fontId="11" fillId="0" borderId="2" xfId="0" applyNumberFormat="1" applyFont="1" applyBorder="1" applyAlignment="1">
      <alignment horizontal="center" vertical="center"/>
    </xf>
    <xf numFmtId="176" fontId="11" fillId="0" borderId="37"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11" fillId="0" borderId="12"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7" fillId="0" borderId="0" xfId="0" applyFont="1">
      <alignment vertical="center"/>
    </xf>
    <xf numFmtId="0" fontId="3" fillId="0" borderId="1" xfId="0" applyFont="1" applyBorder="1">
      <alignment vertical="center"/>
    </xf>
    <xf numFmtId="0" fontId="0" fillId="0" borderId="1" xfId="0" applyBorder="1">
      <alignment vertical="center"/>
    </xf>
    <xf numFmtId="31" fontId="0" fillId="0" borderId="1" xfId="0" applyNumberFormat="1" applyBorder="1">
      <alignment vertical="center"/>
    </xf>
    <xf numFmtId="0" fontId="3" fillId="0" borderId="0" xfId="0" applyFont="1" applyAlignment="1">
      <alignment vertical="center" wrapText="1"/>
    </xf>
    <xf numFmtId="38" fontId="0" fillId="0" borderId="0" xfId="1" applyFont="1" applyBorder="1">
      <alignment vertical="center"/>
    </xf>
    <xf numFmtId="55" fontId="3" fillId="0" borderId="0" xfId="0" applyNumberFormat="1" applyFont="1" applyAlignment="1">
      <alignment horizontal="center" vertical="center"/>
    </xf>
    <xf numFmtId="0" fontId="3" fillId="0" borderId="45" xfId="0" applyFont="1" applyBorder="1" applyAlignment="1">
      <alignment horizontal="center" vertical="center"/>
    </xf>
    <xf numFmtId="38" fontId="0" fillId="0" borderId="0" xfId="1" applyFont="1">
      <alignment vertical="center"/>
    </xf>
    <xf numFmtId="38" fontId="0" fillId="0" borderId="0" xfId="1" applyFont="1" applyBorder="1" applyAlignment="1">
      <alignment horizontal="center" vertical="center"/>
    </xf>
    <xf numFmtId="0" fontId="0" fillId="0" borderId="0" xfId="0" applyAlignment="1">
      <alignment horizontal="right" vertical="center"/>
    </xf>
    <xf numFmtId="178" fontId="0" fillId="0" borderId="0" xfId="0" applyNumberFormat="1">
      <alignment vertical="center"/>
    </xf>
    <xf numFmtId="0" fontId="18" fillId="0" borderId="0" xfId="2" applyFont="1" applyAlignment="1">
      <alignment horizontal="left" vertical="center"/>
    </xf>
    <xf numFmtId="0" fontId="7" fillId="0" borderId="0" xfId="0" applyFont="1" applyAlignment="1">
      <alignment horizontal="center" vertical="center"/>
    </xf>
    <xf numFmtId="31" fontId="7" fillId="0" borderId="0" xfId="0" applyNumberFormat="1" applyFont="1">
      <alignment vertical="center"/>
    </xf>
    <xf numFmtId="0" fontId="19" fillId="0" borderId="0" xfId="2" applyFont="1">
      <alignment vertical="center"/>
    </xf>
    <xf numFmtId="31" fontId="7" fillId="0" borderId="0" xfId="0" applyNumberFormat="1" applyFont="1" applyAlignment="1">
      <alignment horizontal="left" vertical="center" indent="1"/>
    </xf>
    <xf numFmtId="0" fontId="19" fillId="0" borderId="0" xfId="3" applyFont="1" applyAlignment="1">
      <alignment vertical="center"/>
    </xf>
    <xf numFmtId="0" fontId="20" fillId="0" borderId="0" xfId="2" applyFont="1">
      <alignment vertical="center"/>
    </xf>
    <xf numFmtId="0" fontId="21" fillId="0" borderId="0" xfId="0" applyFont="1">
      <alignment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9"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33" xfId="0" applyFont="1" applyFill="1" applyBorder="1" applyAlignment="1">
      <alignment horizontal="center" vertical="center" wrapText="1"/>
    </xf>
    <xf numFmtId="55" fontId="9" fillId="0" borderId="39" xfId="0" applyNumberFormat="1" applyFont="1" applyBorder="1" applyAlignment="1">
      <alignment horizontal="center" vertical="center"/>
    </xf>
    <xf numFmtId="55" fontId="9" fillId="0" borderId="44" xfId="0" applyNumberFormat="1" applyFont="1" applyBorder="1" applyAlignment="1">
      <alignment horizontal="center" vertical="center"/>
    </xf>
    <xf numFmtId="55" fontId="9" fillId="0" borderId="5" xfId="0" applyNumberFormat="1" applyFont="1" applyBorder="1" applyAlignment="1">
      <alignment horizontal="center" vertical="center"/>
    </xf>
    <xf numFmtId="0" fontId="3" fillId="0" borderId="39" xfId="0" applyFont="1" applyBorder="1" applyAlignment="1">
      <alignment horizontal="center" vertical="center"/>
    </xf>
    <xf numFmtId="0" fontId="3" fillId="0" borderId="44" xfId="0" applyFont="1" applyBorder="1" applyAlignment="1">
      <alignment horizontal="center" vertical="center"/>
    </xf>
    <xf numFmtId="0" fontId="3" fillId="0" borderId="5" xfId="0" applyFont="1" applyBorder="1" applyAlignment="1">
      <alignment horizontal="center" vertical="center"/>
    </xf>
    <xf numFmtId="31" fontId="9" fillId="2" borderId="1" xfId="0" applyNumberFormat="1" applyFont="1" applyFill="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9" fillId="2" borderId="1" xfId="0" applyFont="1" applyFill="1" applyBorder="1" applyAlignment="1">
      <alignment horizontal="center" vertical="center"/>
    </xf>
    <xf numFmtId="0" fontId="7" fillId="0" borderId="41" xfId="0" applyFont="1" applyBorder="1" applyAlignment="1">
      <alignment horizontal="center" vertical="center"/>
    </xf>
    <xf numFmtId="0" fontId="7" fillId="0" borderId="37" xfId="0" applyFont="1" applyBorder="1" applyAlignment="1">
      <alignment horizontal="center" vertical="center"/>
    </xf>
    <xf numFmtId="0" fontId="7" fillId="0" borderId="19" xfId="0" applyFont="1" applyBorder="1" applyAlignment="1">
      <alignment horizontal="center" vertical="center"/>
    </xf>
    <xf numFmtId="0" fontId="7" fillId="0" borderId="36" xfId="0" applyFont="1" applyBorder="1" applyAlignment="1">
      <alignment horizontal="center" vertical="center"/>
    </xf>
    <xf numFmtId="0" fontId="7" fillId="0" borderId="4" xfId="0" applyFont="1" applyBorder="1" applyAlignment="1">
      <alignment horizontal="center" vertical="center"/>
    </xf>
    <xf numFmtId="31" fontId="9" fillId="2" borderId="39" xfId="0" applyNumberFormat="1" applyFont="1" applyFill="1" applyBorder="1" applyAlignment="1">
      <alignment horizontal="center" vertical="center"/>
    </xf>
    <xf numFmtId="31" fontId="9" fillId="2" borderId="5" xfId="0" applyNumberFormat="1" applyFont="1" applyFill="1" applyBorder="1" applyAlignment="1">
      <alignment horizontal="center" vertical="center"/>
    </xf>
    <xf numFmtId="177" fontId="7" fillId="0" borderId="1" xfId="0" applyNumberFormat="1" applyFont="1" applyBorder="1" applyAlignment="1">
      <alignment horizontal="center" vertical="center"/>
    </xf>
  </cellXfs>
  <cellStyles count="4">
    <cellStyle name="桁区切り" xfId="1" builtinId="6"/>
    <cellStyle name="標準" xfId="0" builtinId="0"/>
    <cellStyle name="標準 2" xfId="2" xr:uid="{EBCBA03F-8768-403A-8FB1-7A1B20785237}"/>
    <cellStyle name="標準 3" xfId="3" xr:uid="{C16A16BB-2E0F-4891-AEFF-98A4B8D7F5CC}"/>
  </cellStyles>
  <dxfs count="8">
    <dxf>
      <numFmt numFmtId="178" formatCode="yyyy\-mm\-dd"/>
    </dxf>
    <dxf>
      <numFmt numFmtId="178" formatCode="yyyy\-mm\-dd"/>
    </dxf>
    <dxf>
      <alignment horizontal="center" vertical="center" textRotation="0" wrapText="0" indent="0" justifyLastLine="0" shrinkToFit="0" readingOrder="0"/>
    </dxf>
    <dxf>
      <font>
        <b/>
        <strike val="0"/>
        <outline val="0"/>
        <shadow val="0"/>
        <u val="none"/>
        <vertAlign val="baseline"/>
        <sz val="11"/>
        <color theme="1"/>
        <name val="游ゴシック"/>
        <family val="3"/>
        <charset val="128"/>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游ゴシック"/>
        <family val="3"/>
        <charset val="128"/>
        <scheme val="minor"/>
      </font>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1"/>
        <color theme="1"/>
        <name val="游ゴシック"/>
        <family val="3"/>
        <charset val="128"/>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638735</xdr:colOff>
      <xdr:row>11</xdr:row>
      <xdr:rowOff>162859</xdr:rowOff>
    </xdr:from>
    <xdr:to>
      <xdr:col>8</xdr:col>
      <xdr:colOff>1019736</xdr:colOff>
      <xdr:row>14</xdr:row>
      <xdr:rowOff>134470</xdr:rowOff>
    </xdr:to>
    <xdr:sp macro="" textlink="">
      <xdr:nvSpPr>
        <xdr:cNvPr id="2" name="テキスト ボックス 1">
          <a:extLst>
            <a:ext uri="{FF2B5EF4-FFF2-40B4-BE49-F238E27FC236}">
              <a16:creationId xmlns:a16="http://schemas.microsoft.com/office/drawing/2014/main" id="{72BDB89D-C06F-4DA2-A7E6-BF96C20878A8}"/>
            </a:ext>
          </a:extLst>
        </xdr:cNvPr>
        <xdr:cNvSpPr txBox="1"/>
      </xdr:nvSpPr>
      <xdr:spPr>
        <a:xfrm>
          <a:off x="6925235" y="2897094"/>
          <a:ext cx="2622177" cy="1249082"/>
        </a:xfrm>
        <a:prstGeom prst="rect">
          <a:avLst/>
        </a:prstGeom>
        <a:solidFill>
          <a:schemeClr val="lt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B0F0"/>
              </a:solidFill>
            </a:rPr>
            <a:t>・雇用保険被保険者以外の方については記入不要です</a:t>
          </a:r>
          <a:endParaRPr kumimoji="1" lang="en-US" altLang="ja-JP" sz="1600" b="1">
            <a:solidFill>
              <a:srgbClr val="00B0F0"/>
            </a:solidFill>
          </a:endParaRPr>
        </a:p>
      </xdr:txBody>
    </xdr:sp>
    <xdr:clientData/>
  </xdr:twoCellAnchor>
  <xdr:twoCellAnchor>
    <xdr:from>
      <xdr:col>2</xdr:col>
      <xdr:colOff>44824</xdr:colOff>
      <xdr:row>12</xdr:row>
      <xdr:rowOff>29882</xdr:rowOff>
    </xdr:from>
    <xdr:to>
      <xdr:col>6</xdr:col>
      <xdr:colOff>0</xdr:colOff>
      <xdr:row>12</xdr:row>
      <xdr:rowOff>463176</xdr:rowOff>
    </xdr:to>
    <xdr:sp macro="" textlink="">
      <xdr:nvSpPr>
        <xdr:cNvPr id="3" name="正方形/長方形 2">
          <a:extLst>
            <a:ext uri="{FF2B5EF4-FFF2-40B4-BE49-F238E27FC236}">
              <a16:creationId xmlns:a16="http://schemas.microsoft.com/office/drawing/2014/main" id="{9898B036-D583-4CE7-822C-8572BBD47EAF}"/>
            </a:ext>
          </a:extLst>
        </xdr:cNvPr>
        <xdr:cNvSpPr/>
      </xdr:nvSpPr>
      <xdr:spPr>
        <a:xfrm>
          <a:off x="1746624" y="3065182"/>
          <a:ext cx="4527176" cy="433294"/>
        </a:xfrm>
        <a:prstGeom prst="rect">
          <a:avLst/>
        </a:prstGeom>
        <a:noFill/>
        <a:ln w="381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12</xdr:row>
      <xdr:rowOff>246529</xdr:rowOff>
    </xdr:from>
    <xdr:to>
      <xdr:col>6</xdr:col>
      <xdr:colOff>638735</xdr:colOff>
      <xdr:row>12</xdr:row>
      <xdr:rowOff>473635</xdr:rowOff>
    </xdr:to>
    <xdr:cxnSp macro="">
      <xdr:nvCxnSpPr>
        <xdr:cNvPr id="4" name="直線矢印コネクタ 3">
          <a:extLst>
            <a:ext uri="{FF2B5EF4-FFF2-40B4-BE49-F238E27FC236}">
              <a16:creationId xmlns:a16="http://schemas.microsoft.com/office/drawing/2014/main" id="{068B0583-061C-4D31-99CD-8D2B4AFE5F4A}"/>
            </a:ext>
          </a:extLst>
        </xdr:cNvPr>
        <xdr:cNvCxnSpPr>
          <a:stCxn id="2" idx="1"/>
          <a:endCxn id="3" idx="3"/>
        </xdr:cNvCxnSpPr>
      </xdr:nvCxnSpPr>
      <xdr:spPr>
        <a:xfrm flipH="1" flipV="1">
          <a:off x="6286500" y="3294529"/>
          <a:ext cx="638735" cy="227106"/>
        </a:xfrm>
        <a:prstGeom prst="straightConnector1">
          <a:avLst/>
        </a:prstGeom>
        <a:ln w="3810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797111</xdr:colOff>
      <xdr:row>16</xdr:row>
      <xdr:rowOff>389963</xdr:rowOff>
    </xdr:from>
    <xdr:to>
      <xdr:col>8</xdr:col>
      <xdr:colOff>1018988</xdr:colOff>
      <xdr:row>21</xdr:row>
      <xdr:rowOff>235324</xdr:rowOff>
    </xdr:to>
    <xdr:sp macro="" textlink="">
      <xdr:nvSpPr>
        <xdr:cNvPr id="6" name="テキスト ボックス 5">
          <a:extLst>
            <a:ext uri="{FF2B5EF4-FFF2-40B4-BE49-F238E27FC236}">
              <a16:creationId xmlns:a16="http://schemas.microsoft.com/office/drawing/2014/main" id="{AC6455EA-C1B2-4D7F-A888-D728978052E7}"/>
            </a:ext>
          </a:extLst>
        </xdr:cNvPr>
        <xdr:cNvSpPr txBox="1"/>
      </xdr:nvSpPr>
      <xdr:spPr>
        <a:xfrm>
          <a:off x="7083611" y="5387787"/>
          <a:ext cx="2463053" cy="1974478"/>
        </a:xfrm>
        <a:prstGeom prst="rect">
          <a:avLst/>
        </a:prstGeom>
        <a:solidFill>
          <a:schemeClr val="lt1"/>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・社会保険料等の控除前の賃金額</a:t>
          </a:r>
          <a:r>
            <a:rPr kumimoji="1" lang="en-US" altLang="ja-JP" sz="1600" b="1">
              <a:solidFill>
                <a:schemeClr val="dk1"/>
              </a:solidFill>
              <a:effectLst/>
              <a:latin typeface="+mn-lt"/>
              <a:ea typeface="+mn-ea"/>
              <a:cs typeface="+mn-cs"/>
            </a:rPr>
            <a:t>(</a:t>
          </a:r>
          <a:r>
            <a:rPr kumimoji="1" lang="ja-JP" altLang="ja-JP" sz="1600" b="1">
              <a:solidFill>
                <a:schemeClr val="dk1"/>
              </a:solidFill>
              <a:effectLst/>
              <a:latin typeface="+mn-lt"/>
              <a:ea typeface="+mn-ea"/>
              <a:cs typeface="+mn-cs"/>
            </a:rPr>
            <a:t>残業手当、休日手当、家族手当、通勤手当等を含めて</a:t>
          </a:r>
          <a:r>
            <a:rPr kumimoji="1" lang="en-US" altLang="ja-JP" sz="1600" b="1">
              <a:solidFill>
                <a:schemeClr val="dk1"/>
              </a:solidFill>
              <a:effectLst/>
              <a:latin typeface="+mn-lt"/>
              <a:ea typeface="+mn-ea"/>
              <a:cs typeface="+mn-cs"/>
            </a:rPr>
            <a:t>)</a:t>
          </a:r>
          <a:r>
            <a:rPr kumimoji="1" lang="ja-JP" altLang="ja-JP" sz="1600" b="1">
              <a:solidFill>
                <a:schemeClr val="dk1"/>
              </a:solidFill>
              <a:effectLst/>
              <a:latin typeface="+mn-lt"/>
              <a:ea typeface="+mn-ea"/>
              <a:cs typeface="+mn-cs"/>
            </a:rPr>
            <a:t>を記入してください</a:t>
          </a:r>
          <a:endParaRPr lang="ja-JP" altLang="ja-JP" sz="2000">
            <a:effectLst/>
          </a:endParaRPr>
        </a:p>
      </xdr:txBody>
    </xdr:sp>
    <xdr:clientData/>
  </xdr:twoCellAnchor>
  <xdr:twoCellAnchor>
    <xdr:from>
      <xdr:col>2</xdr:col>
      <xdr:colOff>70224</xdr:colOff>
      <xdr:row>15</xdr:row>
      <xdr:rowOff>47812</xdr:rowOff>
    </xdr:from>
    <xdr:to>
      <xdr:col>6</xdr:col>
      <xdr:colOff>22412</xdr:colOff>
      <xdr:row>27</xdr:row>
      <xdr:rowOff>418353</xdr:rowOff>
    </xdr:to>
    <xdr:sp macro="" textlink="">
      <xdr:nvSpPr>
        <xdr:cNvPr id="7" name="正方形/長方形 6">
          <a:extLst>
            <a:ext uri="{FF2B5EF4-FFF2-40B4-BE49-F238E27FC236}">
              <a16:creationId xmlns:a16="http://schemas.microsoft.com/office/drawing/2014/main" id="{FD7123FA-28BC-4B1D-9FF6-AC99C089FD36}"/>
            </a:ext>
          </a:extLst>
        </xdr:cNvPr>
        <xdr:cNvSpPr/>
      </xdr:nvSpPr>
      <xdr:spPr>
        <a:xfrm>
          <a:off x="1772024" y="4607112"/>
          <a:ext cx="4524188" cy="5475941"/>
        </a:xfrm>
        <a:prstGeom prst="rect">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7471</xdr:colOff>
      <xdr:row>17</xdr:row>
      <xdr:rowOff>336177</xdr:rowOff>
    </xdr:from>
    <xdr:to>
      <xdr:col>6</xdr:col>
      <xdr:colOff>797111</xdr:colOff>
      <xdr:row>19</xdr:row>
      <xdr:rowOff>99732</xdr:rowOff>
    </xdr:to>
    <xdr:cxnSp macro="">
      <xdr:nvCxnSpPr>
        <xdr:cNvPr id="8" name="直線矢印コネクタ 7">
          <a:extLst>
            <a:ext uri="{FF2B5EF4-FFF2-40B4-BE49-F238E27FC236}">
              <a16:creationId xmlns:a16="http://schemas.microsoft.com/office/drawing/2014/main" id="{C7A9E04E-5A12-489D-972E-AD2B404A58CE}"/>
            </a:ext>
          </a:extLst>
        </xdr:cNvPr>
        <xdr:cNvCxnSpPr>
          <a:stCxn id="6" idx="1"/>
        </xdr:cNvCxnSpPr>
      </xdr:nvCxnSpPr>
      <xdr:spPr>
        <a:xfrm flipH="1" flipV="1">
          <a:off x="6293971" y="5759824"/>
          <a:ext cx="789640" cy="615202"/>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109815</xdr:colOff>
      <xdr:row>1</xdr:row>
      <xdr:rowOff>173316</xdr:rowOff>
    </xdr:from>
    <xdr:to>
      <xdr:col>6</xdr:col>
      <xdr:colOff>313764</xdr:colOff>
      <xdr:row>8</xdr:row>
      <xdr:rowOff>134470</xdr:rowOff>
    </xdr:to>
    <xdr:sp macro="" textlink="">
      <xdr:nvSpPr>
        <xdr:cNvPr id="9" name="テキスト ボックス 8">
          <a:extLst>
            <a:ext uri="{FF2B5EF4-FFF2-40B4-BE49-F238E27FC236}">
              <a16:creationId xmlns:a16="http://schemas.microsoft.com/office/drawing/2014/main" id="{06D36B27-8B87-4E5B-8D00-3B9DA0A19A02}"/>
            </a:ext>
          </a:extLst>
        </xdr:cNvPr>
        <xdr:cNvSpPr txBox="1"/>
      </xdr:nvSpPr>
      <xdr:spPr>
        <a:xfrm>
          <a:off x="109815" y="478116"/>
          <a:ext cx="6477749" cy="163755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雇用保険（</a:t>
          </a:r>
          <a:r>
            <a:rPr kumimoji="1" lang="en-US" altLang="ja-JP" sz="1800" b="1"/>
            <a:t>142</a:t>
          </a:r>
          <a:r>
            <a:rPr kumimoji="1" lang="ja-JP" altLang="en-US" sz="1800" b="1"/>
            <a:t>）記入方法</a:t>
          </a:r>
          <a:endParaRPr kumimoji="1" lang="en-US" altLang="ja-JP" sz="1800" b="1"/>
        </a:p>
        <a:p>
          <a:r>
            <a:rPr kumimoji="1" lang="ja-JP" altLang="en-US" sz="1800" b="1"/>
            <a:t>　</a:t>
          </a:r>
          <a:r>
            <a:rPr kumimoji="1" lang="en-US" altLang="ja-JP" sz="1800" b="1"/>
            <a:t>※</a:t>
          </a:r>
          <a:r>
            <a:rPr kumimoji="1" lang="ja-JP" altLang="en-US" sz="1800" b="1"/>
            <a:t>事業所労災（</a:t>
          </a:r>
          <a:r>
            <a:rPr kumimoji="1" lang="en-US" altLang="ja-JP" sz="1800" b="1"/>
            <a:t>146</a:t>
          </a:r>
          <a:r>
            <a:rPr kumimoji="1" lang="ja-JP" altLang="en-US" sz="1800" b="1"/>
            <a:t>）記入方法は裏面を確認してください</a:t>
          </a:r>
          <a:endParaRPr kumimoji="1" lang="en-US" altLang="ja-JP" sz="1800" b="1"/>
        </a:p>
        <a:p>
          <a:r>
            <a:rPr kumimoji="1" lang="ja-JP" altLang="en-US" sz="1800" b="1"/>
            <a:t>　</a:t>
          </a:r>
          <a:r>
            <a:rPr kumimoji="1" lang="en-US" altLang="ja-JP" sz="1800" b="1"/>
            <a:t>※142</a:t>
          </a:r>
          <a:r>
            <a:rPr kumimoji="1" lang="ja-JP" altLang="en-US" sz="1800" b="1"/>
            <a:t>・</a:t>
          </a:r>
          <a:r>
            <a:rPr kumimoji="1" lang="en-US" altLang="ja-JP" sz="1800" b="1"/>
            <a:t>146</a:t>
          </a:r>
          <a:r>
            <a:rPr kumimoji="1" lang="ja-JP" altLang="en-US" sz="1800" b="1"/>
            <a:t>の両方記入する場合はそれぞれについての記入</a:t>
          </a:r>
          <a:endParaRPr kumimoji="1" lang="en-US" altLang="ja-JP" sz="1800" b="1"/>
        </a:p>
        <a:p>
          <a:r>
            <a:rPr kumimoji="1" lang="ja-JP" altLang="en-US" sz="1800" b="1"/>
            <a:t>　　ではなく、まとめて記入していただけます</a:t>
          </a:r>
          <a:endParaRPr kumimoji="1" lang="en-US" altLang="ja-JP" sz="18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818029</xdr:colOff>
      <xdr:row>11</xdr:row>
      <xdr:rowOff>162859</xdr:rowOff>
    </xdr:from>
    <xdr:to>
      <xdr:col>8</xdr:col>
      <xdr:colOff>1030940</xdr:colOff>
      <xdr:row>14</xdr:row>
      <xdr:rowOff>0</xdr:rowOff>
    </xdr:to>
    <xdr:sp macro="" textlink="">
      <xdr:nvSpPr>
        <xdr:cNvPr id="2" name="テキスト ボックス 1">
          <a:extLst>
            <a:ext uri="{FF2B5EF4-FFF2-40B4-BE49-F238E27FC236}">
              <a16:creationId xmlns:a16="http://schemas.microsoft.com/office/drawing/2014/main" id="{85BCFB9B-D40F-482E-8EE8-746126E5898E}"/>
            </a:ext>
          </a:extLst>
        </xdr:cNvPr>
        <xdr:cNvSpPr txBox="1"/>
      </xdr:nvSpPr>
      <xdr:spPr>
        <a:xfrm>
          <a:off x="7104529" y="2897094"/>
          <a:ext cx="2454087" cy="1114612"/>
        </a:xfrm>
        <a:prstGeom prst="rect">
          <a:avLst/>
        </a:prstGeom>
        <a:solidFill>
          <a:schemeClr val="lt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・事業所労災対象者のみ記入してください</a:t>
          </a:r>
          <a:endParaRPr kumimoji="1" lang="en-US" altLang="ja-JP" sz="1600" b="1"/>
        </a:p>
      </xdr:txBody>
    </xdr:sp>
    <xdr:clientData/>
  </xdr:twoCellAnchor>
  <xdr:twoCellAnchor>
    <xdr:from>
      <xdr:col>2</xdr:col>
      <xdr:colOff>44824</xdr:colOff>
      <xdr:row>12</xdr:row>
      <xdr:rowOff>29882</xdr:rowOff>
    </xdr:from>
    <xdr:to>
      <xdr:col>6</xdr:col>
      <xdr:colOff>0</xdr:colOff>
      <xdr:row>12</xdr:row>
      <xdr:rowOff>463176</xdr:rowOff>
    </xdr:to>
    <xdr:sp macro="" textlink="">
      <xdr:nvSpPr>
        <xdr:cNvPr id="3" name="正方形/長方形 2">
          <a:extLst>
            <a:ext uri="{FF2B5EF4-FFF2-40B4-BE49-F238E27FC236}">
              <a16:creationId xmlns:a16="http://schemas.microsoft.com/office/drawing/2014/main" id="{7B33666E-2298-47D5-9EDC-84AC40186E77}"/>
            </a:ext>
          </a:extLst>
        </xdr:cNvPr>
        <xdr:cNvSpPr/>
      </xdr:nvSpPr>
      <xdr:spPr>
        <a:xfrm>
          <a:off x="1746624" y="2303182"/>
          <a:ext cx="4527176" cy="433294"/>
        </a:xfrm>
        <a:prstGeom prst="rect">
          <a:avLst/>
        </a:prstGeom>
        <a:noFill/>
        <a:ln w="381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12</xdr:row>
      <xdr:rowOff>246529</xdr:rowOff>
    </xdr:from>
    <xdr:to>
      <xdr:col>6</xdr:col>
      <xdr:colOff>818029</xdr:colOff>
      <xdr:row>12</xdr:row>
      <xdr:rowOff>406400</xdr:rowOff>
    </xdr:to>
    <xdr:cxnSp macro="">
      <xdr:nvCxnSpPr>
        <xdr:cNvPr id="4" name="直線矢印コネクタ 3">
          <a:extLst>
            <a:ext uri="{FF2B5EF4-FFF2-40B4-BE49-F238E27FC236}">
              <a16:creationId xmlns:a16="http://schemas.microsoft.com/office/drawing/2014/main" id="{CE63CB78-D9DC-499C-8A08-DC07589EE421}"/>
            </a:ext>
          </a:extLst>
        </xdr:cNvPr>
        <xdr:cNvCxnSpPr>
          <a:stCxn id="2" idx="1"/>
          <a:endCxn id="3" idx="3"/>
        </xdr:cNvCxnSpPr>
      </xdr:nvCxnSpPr>
      <xdr:spPr>
        <a:xfrm flipH="1" flipV="1">
          <a:off x="6286500" y="3294529"/>
          <a:ext cx="818029" cy="159871"/>
        </a:xfrm>
        <a:prstGeom prst="straightConnector1">
          <a:avLst/>
        </a:prstGeom>
        <a:ln w="3810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976404</xdr:colOff>
      <xdr:row>20</xdr:row>
      <xdr:rowOff>292845</xdr:rowOff>
    </xdr:from>
    <xdr:to>
      <xdr:col>9</xdr:col>
      <xdr:colOff>112058</xdr:colOff>
      <xdr:row>24</xdr:row>
      <xdr:rowOff>291353</xdr:rowOff>
    </xdr:to>
    <xdr:sp macro="" textlink="">
      <xdr:nvSpPr>
        <xdr:cNvPr id="6" name="テキスト ボックス 5">
          <a:extLst>
            <a:ext uri="{FF2B5EF4-FFF2-40B4-BE49-F238E27FC236}">
              <a16:creationId xmlns:a16="http://schemas.microsoft.com/office/drawing/2014/main" id="{2E3D6123-B544-4DF0-AF75-677EA192C026}"/>
            </a:ext>
          </a:extLst>
        </xdr:cNvPr>
        <xdr:cNvSpPr txBox="1"/>
      </xdr:nvSpPr>
      <xdr:spPr>
        <a:xfrm>
          <a:off x="7262904" y="6993963"/>
          <a:ext cx="2475007" cy="1701802"/>
        </a:xfrm>
        <a:prstGeom prst="rect">
          <a:avLst/>
        </a:prstGeom>
        <a:solidFill>
          <a:schemeClr val="lt1"/>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・社会保険料等の控除前の賃金額</a:t>
          </a:r>
          <a:r>
            <a:rPr kumimoji="1" lang="en-US" altLang="ja-JP" sz="1600" b="1"/>
            <a:t>(</a:t>
          </a:r>
          <a:r>
            <a:rPr kumimoji="1" lang="ja-JP" altLang="en-US" sz="1600" b="1"/>
            <a:t>残業手当、休日手当、家族手当、通勤手当等を含めて</a:t>
          </a:r>
          <a:r>
            <a:rPr kumimoji="1" lang="en-US" altLang="ja-JP" sz="1600" b="1"/>
            <a:t>)</a:t>
          </a:r>
          <a:r>
            <a:rPr kumimoji="1" lang="ja-JP" altLang="en-US" sz="1600" b="1"/>
            <a:t>を記入してください</a:t>
          </a:r>
          <a:endParaRPr kumimoji="1" lang="en-US" altLang="ja-JP" sz="1600" b="1"/>
        </a:p>
      </xdr:txBody>
    </xdr:sp>
    <xdr:clientData/>
  </xdr:twoCellAnchor>
  <xdr:twoCellAnchor>
    <xdr:from>
      <xdr:col>2</xdr:col>
      <xdr:colOff>70224</xdr:colOff>
      <xdr:row>15</xdr:row>
      <xdr:rowOff>47812</xdr:rowOff>
    </xdr:from>
    <xdr:to>
      <xdr:col>6</xdr:col>
      <xdr:colOff>22412</xdr:colOff>
      <xdr:row>27</xdr:row>
      <xdr:rowOff>418353</xdr:rowOff>
    </xdr:to>
    <xdr:sp macro="" textlink="">
      <xdr:nvSpPr>
        <xdr:cNvPr id="7" name="正方形/長方形 6">
          <a:extLst>
            <a:ext uri="{FF2B5EF4-FFF2-40B4-BE49-F238E27FC236}">
              <a16:creationId xmlns:a16="http://schemas.microsoft.com/office/drawing/2014/main" id="{F808F899-3502-4AD2-BBA9-93498765B0A3}"/>
            </a:ext>
          </a:extLst>
        </xdr:cNvPr>
        <xdr:cNvSpPr/>
      </xdr:nvSpPr>
      <xdr:spPr>
        <a:xfrm>
          <a:off x="1772024" y="3845112"/>
          <a:ext cx="4524188" cy="5475941"/>
        </a:xfrm>
        <a:prstGeom prst="rect">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22412</xdr:colOff>
      <xdr:row>21</xdr:row>
      <xdr:rowOff>233083</xdr:rowOff>
    </xdr:from>
    <xdr:to>
      <xdr:col>6</xdr:col>
      <xdr:colOff>976404</xdr:colOff>
      <xdr:row>22</xdr:row>
      <xdr:rowOff>292099</xdr:rowOff>
    </xdr:to>
    <xdr:cxnSp macro="">
      <xdr:nvCxnSpPr>
        <xdr:cNvPr id="8" name="直線矢印コネクタ 7">
          <a:extLst>
            <a:ext uri="{FF2B5EF4-FFF2-40B4-BE49-F238E27FC236}">
              <a16:creationId xmlns:a16="http://schemas.microsoft.com/office/drawing/2014/main" id="{4295701B-D78E-4F48-B369-34DF59006DA5}"/>
            </a:ext>
          </a:extLst>
        </xdr:cNvPr>
        <xdr:cNvCxnSpPr>
          <a:cxnSpLocks/>
          <a:stCxn id="6" idx="1"/>
          <a:endCxn id="7" idx="3"/>
        </xdr:cNvCxnSpPr>
      </xdr:nvCxnSpPr>
      <xdr:spPr>
        <a:xfrm flipH="1" flipV="1">
          <a:off x="6308912" y="7360024"/>
          <a:ext cx="953992" cy="484840"/>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109815</xdr:colOff>
      <xdr:row>1</xdr:row>
      <xdr:rowOff>173316</xdr:rowOff>
    </xdr:from>
    <xdr:to>
      <xdr:col>6</xdr:col>
      <xdr:colOff>313764</xdr:colOff>
      <xdr:row>8</xdr:row>
      <xdr:rowOff>134470</xdr:rowOff>
    </xdr:to>
    <xdr:sp macro="" textlink="">
      <xdr:nvSpPr>
        <xdr:cNvPr id="9" name="テキスト ボックス 8">
          <a:extLst>
            <a:ext uri="{FF2B5EF4-FFF2-40B4-BE49-F238E27FC236}">
              <a16:creationId xmlns:a16="http://schemas.microsoft.com/office/drawing/2014/main" id="{8225B018-79C0-45D8-8D30-D947349B540D}"/>
            </a:ext>
          </a:extLst>
        </xdr:cNvPr>
        <xdr:cNvSpPr txBox="1"/>
      </xdr:nvSpPr>
      <xdr:spPr>
        <a:xfrm>
          <a:off x="109815" y="479610"/>
          <a:ext cx="6479243" cy="1656978"/>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事業所労災（</a:t>
          </a:r>
          <a:r>
            <a:rPr kumimoji="1" lang="en-US" altLang="ja-JP" sz="1800" b="1"/>
            <a:t>146</a:t>
          </a:r>
          <a:r>
            <a:rPr kumimoji="1" lang="ja-JP" altLang="en-US" sz="1800" b="1"/>
            <a:t>）記入方法</a:t>
          </a:r>
          <a:endParaRPr kumimoji="1" lang="en-US" altLang="ja-JP" sz="1800" b="1"/>
        </a:p>
        <a:p>
          <a:r>
            <a:rPr kumimoji="1" lang="ja-JP" altLang="en-US" sz="1800" b="1"/>
            <a:t>　</a:t>
          </a:r>
          <a:r>
            <a:rPr kumimoji="1" lang="en-US" altLang="ja-JP" sz="1800" b="1"/>
            <a:t>※</a:t>
          </a:r>
          <a:r>
            <a:rPr kumimoji="1" lang="ja-JP" altLang="en-US" sz="1800" b="1"/>
            <a:t>雇用保険（</a:t>
          </a:r>
          <a:r>
            <a:rPr kumimoji="1" lang="en-US" altLang="ja-JP" sz="1800" b="1"/>
            <a:t>142</a:t>
          </a:r>
          <a:r>
            <a:rPr kumimoji="1" lang="ja-JP" altLang="en-US" sz="1800" b="1"/>
            <a:t>）記入方法は裏面を確認してください</a:t>
          </a:r>
          <a:endParaRPr kumimoji="1" lang="en-US" altLang="ja-JP" sz="1800" b="1"/>
        </a:p>
        <a:p>
          <a:r>
            <a:rPr kumimoji="1" lang="ja-JP" altLang="en-US" sz="1800" b="1"/>
            <a:t>　</a:t>
          </a:r>
          <a:r>
            <a:rPr kumimoji="1" lang="en-US" altLang="ja-JP" sz="1800" b="1"/>
            <a:t>※142</a:t>
          </a:r>
          <a:r>
            <a:rPr kumimoji="1" lang="ja-JP" altLang="en-US" sz="1800" b="1"/>
            <a:t>・</a:t>
          </a:r>
          <a:r>
            <a:rPr kumimoji="1" lang="en-US" altLang="ja-JP" sz="1800" b="1"/>
            <a:t>146</a:t>
          </a:r>
          <a:r>
            <a:rPr kumimoji="1" lang="ja-JP" altLang="en-US" sz="1800" b="1"/>
            <a:t>の両方記入する場合はそれぞれについての記入</a:t>
          </a:r>
          <a:endParaRPr kumimoji="1" lang="en-US" altLang="ja-JP" sz="1800" b="1"/>
        </a:p>
        <a:p>
          <a:r>
            <a:rPr kumimoji="1" lang="ja-JP" altLang="en-US" sz="1800" b="1"/>
            <a:t>　　ではなく、まとめて記入していただけます</a:t>
          </a:r>
          <a:endParaRPr kumimoji="1" lang="en-US" altLang="ja-JP" sz="1800" b="1"/>
        </a:p>
      </xdr:txBody>
    </xdr:sp>
    <xdr:clientData/>
  </xdr:twoCellAnchor>
  <xdr:twoCellAnchor>
    <xdr:from>
      <xdr:col>2</xdr:col>
      <xdr:colOff>58272</xdr:colOff>
      <xdr:row>14</xdr:row>
      <xdr:rowOff>47064</xdr:rowOff>
    </xdr:from>
    <xdr:to>
      <xdr:col>4</xdr:col>
      <xdr:colOff>1068294</xdr:colOff>
      <xdr:row>14</xdr:row>
      <xdr:rowOff>480358</xdr:rowOff>
    </xdr:to>
    <xdr:sp macro="" textlink="">
      <xdr:nvSpPr>
        <xdr:cNvPr id="10" name="正方形/長方形 9">
          <a:extLst>
            <a:ext uri="{FF2B5EF4-FFF2-40B4-BE49-F238E27FC236}">
              <a16:creationId xmlns:a16="http://schemas.microsoft.com/office/drawing/2014/main" id="{7C928ED5-2FC5-4D79-952D-06BF034E248C}"/>
            </a:ext>
          </a:extLst>
        </xdr:cNvPr>
        <xdr:cNvSpPr/>
      </xdr:nvSpPr>
      <xdr:spPr>
        <a:xfrm>
          <a:off x="1761566" y="4081182"/>
          <a:ext cx="3296022" cy="433294"/>
        </a:xfrm>
        <a:prstGeom prst="rect">
          <a:avLst/>
        </a:prstGeom>
        <a:no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102346</xdr:colOff>
      <xdr:row>30</xdr:row>
      <xdr:rowOff>110572</xdr:rowOff>
    </xdr:from>
    <xdr:to>
      <xdr:col>5</xdr:col>
      <xdr:colOff>1008530</xdr:colOff>
      <xdr:row>43</xdr:row>
      <xdr:rowOff>22409</xdr:rowOff>
    </xdr:to>
    <xdr:grpSp>
      <xdr:nvGrpSpPr>
        <xdr:cNvPr id="13" name="グループ化 12">
          <a:extLst>
            <a:ext uri="{FF2B5EF4-FFF2-40B4-BE49-F238E27FC236}">
              <a16:creationId xmlns:a16="http://schemas.microsoft.com/office/drawing/2014/main" id="{FEF4CC76-2DD9-8179-F814-E93665814AEF}"/>
            </a:ext>
          </a:extLst>
        </xdr:cNvPr>
        <xdr:cNvGrpSpPr/>
      </xdr:nvGrpSpPr>
      <xdr:grpSpPr>
        <a:xfrm>
          <a:off x="102346" y="11069925"/>
          <a:ext cx="6049684" cy="3150337"/>
          <a:chOff x="-4798360" y="10520460"/>
          <a:chExt cx="6038478" cy="2569826"/>
        </a:xfrm>
      </xdr:grpSpPr>
      <xdr:sp macro="" textlink="">
        <xdr:nvSpPr>
          <xdr:cNvPr id="11" name="テキスト ボックス 10">
            <a:extLst>
              <a:ext uri="{FF2B5EF4-FFF2-40B4-BE49-F238E27FC236}">
                <a16:creationId xmlns:a16="http://schemas.microsoft.com/office/drawing/2014/main" id="{30D63A5D-7BFE-4B6A-A601-19992CB7DE69}"/>
              </a:ext>
            </a:extLst>
          </xdr:cNvPr>
          <xdr:cNvSpPr txBox="1"/>
        </xdr:nvSpPr>
        <xdr:spPr>
          <a:xfrm>
            <a:off x="-4798360" y="10520460"/>
            <a:ext cx="6038478" cy="2569826"/>
          </a:xfrm>
          <a:prstGeom prst="rect">
            <a:avLst/>
          </a:prstGeom>
          <a:solidFill>
            <a:schemeClr val="lt1"/>
          </a:solidFill>
          <a:ln w="381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作業比率について</a:t>
            </a:r>
            <a:r>
              <a:rPr kumimoji="1" lang="en-US" altLang="ja-JP" sz="1400" b="1"/>
              <a:t>】</a:t>
            </a:r>
          </a:p>
          <a:p>
            <a:r>
              <a:rPr kumimoji="1" lang="ja-JP" altLang="en-US" sz="1400" b="1"/>
              <a:t>・現場作業とそれ以外の作業の労働時間割合を記載してください</a:t>
            </a:r>
            <a:endParaRPr kumimoji="1" lang="en-US" altLang="ja-JP" sz="1400" b="1"/>
          </a:p>
          <a:p>
            <a:r>
              <a:rPr kumimoji="1" lang="ja-JP" altLang="en-US" sz="800" b="1"/>
              <a:t>　</a:t>
            </a:r>
            <a:r>
              <a:rPr kumimoji="1" lang="en-US" altLang="ja-JP" sz="800" b="1">
                <a:solidFill>
                  <a:schemeClr val="bg1"/>
                </a:solidFill>
              </a:rPr>
              <a:t>444555658</a:t>
            </a:r>
          </a:p>
          <a:p>
            <a:r>
              <a:rPr kumimoji="1" lang="ja-JP" altLang="en-US" sz="1400" b="1"/>
              <a:t>　例）労働者が</a:t>
            </a:r>
            <a:r>
              <a:rPr kumimoji="1" lang="en-US" altLang="ja-JP" sz="1400" b="1"/>
              <a:t>3</a:t>
            </a:r>
            <a:r>
              <a:rPr kumimoji="1" lang="ja-JP" altLang="en-US" sz="1400" b="1"/>
              <a:t>名の場合</a:t>
            </a:r>
            <a:endParaRPr kumimoji="1" lang="en-US" altLang="ja-JP" sz="1400" b="1"/>
          </a:p>
        </xdr:txBody>
      </xdr:sp>
      <xdr:pic>
        <xdr:nvPicPr>
          <xdr:cNvPr id="12" name="図 11">
            <a:extLst>
              <a:ext uri="{FF2B5EF4-FFF2-40B4-BE49-F238E27FC236}">
                <a16:creationId xmlns:a16="http://schemas.microsoft.com/office/drawing/2014/main" id="{C4CAA8FD-CD04-353B-8264-82D30BAEF77A}"/>
              </a:ext>
            </a:extLst>
          </xdr:cNvPr>
          <xdr:cNvPicPr>
            <a:picLocks noChangeAspect="1"/>
          </xdr:cNvPicPr>
        </xdr:nvPicPr>
        <xdr:blipFill>
          <a:blip xmlns:r="http://schemas.openxmlformats.org/officeDocument/2006/relationships" r:embed="rId1"/>
          <a:stretch>
            <a:fillRect/>
          </a:stretch>
        </xdr:blipFill>
        <xdr:spPr>
          <a:xfrm>
            <a:off x="-4713941" y="11456714"/>
            <a:ext cx="5759824" cy="1564615"/>
          </a:xfrm>
          <a:prstGeom prst="rect">
            <a:avLst/>
          </a:prstGeom>
        </xdr:spPr>
      </xdr:pic>
    </xdr:grpSp>
    <xdr:clientData/>
  </xdr:twoCellAnchor>
  <xdr:twoCellAnchor>
    <xdr:from>
      <xdr:col>4</xdr:col>
      <xdr:colOff>1068294</xdr:colOff>
      <xdr:row>14</xdr:row>
      <xdr:rowOff>263711</xdr:rowOff>
    </xdr:from>
    <xdr:to>
      <xdr:col>6</xdr:col>
      <xdr:colOff>934570</xdr:colOff>
      <xdr:row>15</xdr:row>
      <xdr:rowOff>73211</xdr:rowOff>
    </xdr:to>
    <xdr:cxnSp macro="">
      <xdr:nvCxnSpPr>
        <xdr:cNvPr id="5" name="直線矢印コネクタ 4">
          <a:extLst>
            <a:ext uri="{FF2B5EF4-FFF2-40B4-BE49-F238E27FC236}">
              <a16:creationId xmlns:a16="http://schemas.microsoft.com/office/drawing/2014/main" id="{BD851940-6798-4A27-BA6E-C367FEFC94C0}"/>
            </a:ext>
          </a:extLst>
        </xdr:cNvPr>
        <xdr:cNvCxnSpPr>
          <a:stCxn id="17" idx="1"/>
          <a:endCxn id="10" idx="3"/>
        </xdr:cNvCxnSpPr>
      </xdr:nvCxnSpPr>
      <xdr:spPr>
        <a:xfrm flipH="1" flipV="1">
          <a:off x="5068794" y="4275417"/>
          <a:ext cx="2152276" cy="369794"/>
        </a:xfrm>
        <a:prstGeom prst="straightConnector1">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934570</xdr:colOff>
      <xdr:row>14</xdr:row>
      <xdr:rowOff>258480</xdr:rowOff>
    </xdr:from>
    <xdr:to>
      <xdr:col>9</xdr:col>
      <xdr:colOff>164353</xdr:colOff>
      <xdr:row>16</xdr:row>
      <xdr:rowOff>22412</xdr:rowOff>
    </xdr:to>
    <xdr:sp macro="" textlink="">
      <xdr:nvSpPr>
        <xdr:cNvPr id="17" name="テキスト ボックス 16">
          <a:extLst>
            <a:ext uri="{FF2B5EF4-FFF2-40B4-BE49-F238E27FC236}">
              <a16:creationId xmlns:a16="http://schemas.microsoft.com/office/drawing/2014/main" id="{FB1E09DE-6CC4-4BCF-8007-A0BAFBEE07DF}"/>
            </a:ext>
          </a:extLst>
        </xdr:cNvPr>
        <xdr:cNvSpPr txBox="1"/>
      </xdr:nvSpPr>
      <xdr:spPr>
        <a:xfrm>
          <a:off x="7221070" y="4270186"/>
          <a:ext cx="2569136" cy="750050"/>
        </a:xfrm>
        <a:prstGeom prst="rect">
          <a:avLst/>
        </a:prstGeom>
        <a:solidFill>
          <a:schemeClr val="lt1"/>
        </a:solidFill>
        <a:ln w="381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・下部</a:t>
          </a:r>
          <a:r>
            <a:rPr kumimoji="1" lang="en-US" altLang="ja-JP" sz="1400" b="1"/>
            <a:t>【</a:t>
          </a:r>
          <a:r>
            <a:rPr kumimoji="1" lang="ja-JP" altLang="en-US" sz="1400" b="1"/>
            <a:t>作業比率について</a:t>
          </a:r>
          <a:r>
            <a:rPr kumimoji="1" lang="en-US" altLang="ja-JP" sz="1400" b="1"/>
            <a:t>】</a:t>
          </a:r>
          <a:r>
            <a:rPr kumimoji="1" lang="ja-JP" altLang="en-US" sz="1400" b="1"/>
            <a:t>をご確認ください</a:t>
          </a:r>
          <a:endParaRPr kumimoji="1" lang="en-US" altLang="ja-JP" sz="14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62268C-A616-4164-B4A9-E0D7E7B9A784}" name="会社情報" displayName="会社情報" ref="W4:X9" totalsRowShown="0" headerRowDxfId="7" tableBorderDxfId="6">
  <autoFilter ref="W4:X9" xr:uid="{7462268C-A616-4164-B4A9-E0D7E7B9A784}"/>
  <tableColumns count="2">
    <tableColumn id="1" xr3:uid="{347FFCD8-BA8D-4C5F-992E-529BE7FE7681}" name="キー" dataDxfId="5"/>
    <tableColumn id="2" xr3:uid="{87158ACD-522C-4331-84F1-019E24A8DFAD}" name="内容"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9D34ECD-9679-4834-AEBE-4EFBBF02B9E7}" name="労働保険料算定基礎賃金等の報告" displayName="労働保険料算定基礎賃金等の報告" ref="A4:U24" totalsRowShown="0" headerRowDxfId="3">
  <autoFilter ref="A4:U24" xr:uid="{69D34ECD-9679-4834-AEBE-4EFBBF02B9E7}"/>
  <tableColumns count="21">
    <tableColumn id="20" xr3:uid="{5FCF5DA0-0007-47A6-8DCB-3AA74A3AE7CA}" name="番号" dataDxfId="2" dataCellStyle="桁区切り"/>
    <tableColumn id="1" xr3:uid="{02D81C62-3B6E-4691-839A-E68D7C0909B2}" name="氏名"/>
    <tableColumn id="19" xr3:uid="{1CF6ABB0-A3D0-4D90-AEFF-C58D1564B530}" name="雇用年月日" dataDxfId="1"/>
    <tableColumn id="2" xr3:uid="{0987C3E0-DE0B-41F5-8B5D-DDB9C9DD3385}" name="離職年月日" dataDxfId="0"/>
    <tableColumn id="3" xr3:uid="{E0FD6CB1-6C47-488B-90EA-6B2F3F99C1D0}" name="工事現場：その他_x000a_の作業比率"/>
    <tableColumn id="4" xr3:uid="{DCF9EFBA-036F-444C-9E7A-B00A01B25AF5}" name="4月" dataCellStyle="桁区切り"/>
    <tableColumn id="5" xr3:uid="{F6F82BEF-544F-4163-A405-DA71816C89C6}" name="5月" dataCellStyle="桁区切り"/>
    <tableColumn id="6" xr3:uid="{17D53B7E-8644-4A33-8D50-9DFA7B4D7A7C}" name="6月" dataCellStyle="桁区切り"/>
    <tableColumn id="7" xr3:uid="{39CE66B6-8016-4BC5-8C7A-42FADEEEFEB2}" name="7月" dataCellStyle="桁区切り"/>
    <tableColumn id="8" xr3:uid="{944B5B28-369F-4CB5-9DA1-C8CDB08CE23B}" name="8月" dataCellStyle="桁区切り"/>
    <tableColumn id="9" xr3:uid="{30915321-EA0D-4982-9B2C-5833DDDF826A}" name="9月" dataCellStyle="桁区切り"/>
    <tableColumn id="10" xr3:uid="{A1B0785D-3C90-4CEB-95E9-2748DD5F3F00}" name="10月" dataCellStyle="桁区切り"/>
    <tableColumn id="11" xr3:uid="{5E93A65A-EF17-40A7-80B5-DAEBAC56FCBD}" name="11月" dataCellStyle="桁区切り"/>
    <tableColumn id="12" xr3:uid="{E3512B69-1A3B-48C9-A857-330B2384A390}" name="12月" dataCellStyle="桁区切り"/>
    <tableColumn id="13" xr3:uid="{BE0858DA-8201-4B04-A473-EB51B930CE4A}" name="1月" dataCellStyle="桁区切り"/>
    <tableColumn id="14" xr3:uid="{E2D1BBA3-C85B-4B7F-9E41-3E94992A119E}" name="2月" dataCellStyle="桁区切り"/>
    <tableColumn id="15" xr3:uid="{478E928B-A1A8-4156-8408-28DC5B839DCE}" name="3月" dataCellStyle="桁区切り"/>
    <tableColumn id="16" xr3:uid="{B2AEFDA4-62E7-4C94-BA6A-486DCE323DF4}" name="賞与等１" dataCellStyle="桁区切り"/>
    <tableColumn id="17" xr3:uid="{61E7A6C4-AEB6-43F8-8780-4F1FF4DE9E09}" name="賞与等２" dataCellStyle="桁区切り"/>
    <tableColumn id="18" xr3:uid="{78E5C630-532C-40DA-A719-414F20BA4DC9}" name="賞与等３" dataCellStyle="桁区切り"/>
    <tableColumn id="21" xr3:uid="{424EA0C9-6978-46BE-9863-77684277DC9F}" name="計" dataCellStyle="桁区切り">
      <calculatedColumnFormula>SUBTOTAL(9,労働保険料算定基礎賃金等の報告[[#This Row],[4月]:[賞与等３]])</calculatedColumnFormula>
    </tableColumn>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57D9-65E8-4F18-B1AD-539F2077DA72}">
  <sheetPr>
    <tabColor rgb="FF00B0F0"/>
    <pageSetUpPr fitToPage="1"/>
  </sheetPr>
  <dimension ref="A1:I35"/>
  <sheetViews>
    <sheetView zoomScale="85" zoomScaleNormal="85" zoomScaleSheetLayoutView="70" workbookViewId="0">
      <selection activeCell="K15" sqref="K15"/>
    </sheetView>
  </sheetViews>
  <sheetFormatPr defaultColWidth="8.25" defaultRowHeight="15" customHeight="1" x14ac:dyDescent="0.4"/>
  <cols>
    <col min="1" max="1" width="6.125" style="61" customWidth="1"/>
    <col min="2" max="2" width="16.25" style="61" customWidth="1"/>
    <col min="3" max="7" width="15" style="61" customWidth="1"/>
    <col min="8" max="9" width="14.375" style="61" customWidth="1"/>
    <col min="10" max="16384" width="8.25" style="61"/>
  </cols>
  <sheetData>
    <row r="1" spans="1:9" ht="24" customHeight="1" x14ac:dyDescent="0.4">
      <c r="A1" s="87" t="s">
        <v>15</v>
      </c>
    </row>
    <row r="2" spans="1:9" ht="24" customHeight="1" x14ac:dyDescent="0.4">
      <c r="A2" s="87"/>
    </row>
    <row r="3" spans="1:9" ht="24" customHeight="1" x14ac:dyDescent="0.4">
      <c r="A3" s="87"/>
    </row>
    <row r="4" spans="1:9" ht="24" customHeight="1" x14ac:dyDescent="0.4">
      <c r="A4" s="87"/>
    </row>
    <row r="10" spans="1:9" s="58" customFormat="1" ht="18.75" x14ac:dyDescent="0.4">
      <c r="A10" s="88"/>
      <c r="B10" s="88"/>
      <c r="C10" s="89"/>
    </row>
    <row r="11" spans="1:9" s="58" customFormat="1" ht="26.25" thickBot="1" x14ac:dyDescent="0.45">
      <c r="B11" s="16" t="s">
        <v>23</v>
      </c>
      <c r="G11" s="1"/>
      <c r="H11" s="1"/>
    </row>
    <row r="12" spans="1:9" s="58" customFormat="1" ht="24.75" thickBot="1" x14ac:dyDescent="0.45">
      <c r="A12" s="25"/>
      <c r="B12" s="26"/>
      <c r="C12" s="95" t="s">
        <v>22</v>
      </c>
      <c r="D12" s="97"/>
      <c r="E12" s="97"/>
      <c r="F12" s="97"/>
      <c r="G12" s="96"/>
      <c r="H12" s="98" t="s">
        <v>6</v>
      </c>
      <c r="I12" s="101" t="s">
        <v>7</v>
      </c>
    </row>
    <row r="13" spans="1:9" s="58" customFormat="1" ht="38.25" customHeight="1" x14ac:dyDescent="0.4">
      <c r="A13" s="25"/>
      <c r="B13" s="27" t="s">
        <v>16</v>
      </c>
      <c r="C13" s="21" t="s">
        <v>11</v>
      </c>
      <c r="D13" s="22" t="s">
        <v>12</v>
      </c>
      <c r="E13" s="22" t="s">
        <v>13</v>
      </c>
      <c r="F13" s="22" t="s">
        <v>21</v>
      </c>
      <c r="G13" s="23"/>
      <c r="H13" s="99"/>
      <c r="I13" s="102"/>
    </row>
    <row r="14" spans="1:9" s="58" customFormat="1" ht="38.25" customHeight="1" x14ac:dyDescent="0.4">
      <c r="A14" s="25"/>
      <c r="B14" s="13" t="str">
        <f ca="1">管理用!$A$11&amp;"度内に
雇用/離職年月日"</f>
        <v>令和7年度内に
雇用/離職年月日</v>
      </c>
      <c r="C14" s="66">
        <v>45413</v>
      </c>
      <c r="D14" s="66">
        <v>45566</v>
      </c>
      <c r="E14" s="67"/>
      <c r="F14" s="67"/>
      <c r="G14" s="68"/>
      <c r="H14" s="99"/>
      <c r="I14" s="102"/>
    </row>
    <row r="15" spans="1:9" s="58" customFormat="1" ht="44.25" customHeight="1" thickBot="1" x14ac:dyDescent="0.45">
      <c r="A15" s="25"/>
      <c r="B15" s="14" t="s">
        <v>29</v>
      </c>
      <c r="C15" s="71"/>
      <c r="D15" s="72"/>
      <c r="E15" s="72"/>
      <c r="F15" s="28"/>
      <c r="G15" s="24"/>
      <c r="H15" s="100"/>
      <c r="I15" s="103"/>
    </row>
    <row r="16" spans="1:9" s="58" customFormat="1" ht="33.75" customHeight="1" x14ac:dyDescent="0.4">
      <c r="A16" s="104" t="s">
        <v>31</v>
      </c>
      <c r="B16" s="63" t="str">
        <f ca="1">管理用!$A$11&amp;"4月"</f>
        <v>令和7年4月</v>
      </c>
      <c r="C16" s="8"/>
      <c r="D16" s="9">
        <v>300000</v>
      </c>
      <c r="E16" s="9">
        <v>300000</v>
      </c>
      <c r="F16" s="9">
        <v>300000</v>
      </c>
      <c r="G16" s="10"/>
      <c r="H16" s="2">
        <f>IF(SUM(C16:G16)&lt;&gt;0,SUM(C16:G16),"")</f>
        <v>900000</v>
      </c>
      <c r="I16" s="3">
        <f>IF(COUNTA(C16:G16)&lt;&gt;0,COUNTA(C16:G16),"")</f>
        <v>3</v>
      </c>
    </row>
    <row r="17" spans="1:9" s="58" customFormat="1" ht="33.75" customHeight="1" x14ac:dyDescent="0.4">
      <c r="A17" s="105"/>
      <c r="B17" s="64" t="str">
        <f ca="1">管理用!$A$11&amp;"5月"</f>
        <v>令和7年5月</v>
      </c>
      <c r="C17" s="11">
        <v>300000</v>
      </c>
      <c r="D17" s="11">
        <v>300000</v>
      </c>
      <c r="E17" s="11">
        <v>300000</v>
      </c>
      <c r="F17" s="11">
        <v>300000</v>
      </c>
      <c r="G17" s="5"/>
      <c r="H17" s="4">
        <f t="shared" ref="H17:H28" si="0">IF(SUM(C17:G17)&lt;&gt;0,SUM(C17:G17),"")</f>
        <v>1200000</v>
      </c>
      <c r="I17" s="5">
        <f t="shared" ref="I17:I29" si="1">IF(COUNTA(C17:G17)&lt;&gt;0,COUNTA(C17:G17),"")</f>
        <v>4</v>
      </c>
    </row>
    <row r="18" spans="1:9" s="58" customFormat="1" ht="33.75" customHeight="1" x14ac:dyDescent="0.4">
      <c r="A18" s="105"/>
      <c r="B18" s="64" t="str">
        <f ca="1">管理用!$A$11&amp;"6月"</f>
        <v>令和7年6月</v>
      </c>
      <c r="C18" s="11">
        <v>300000</v>
      </c>
      <c r="D18" s="11">
        <v>300000</v>
      </c>
      <c r="E18" s="11">
        <v>300000</v>
      </c>
      <c r="F18" s="11">
        <v>300000</v>
      </c>
      <c r="G18" s="5"/>
      <c r="H18" s="4">
        <f t="shared" si="0"/>
        <v>1200000</v>
      </c>
      <c r="I18" s="5">
        <f t="shared" si="1"/>
        <v>4</v>
      </c>
    </row>
    <row r="19" spans="1:9" s="58" customFormat="1" ht="33.75" customHeight="1" x14ac:dyDescent="0.4">
      <c r="A19" s="105"/>
      <c r="B19" s="64" t="str">
        <f ca="1">管理用!$A$11&amp;"7月"</f>
        <v>令和7年7月</v>
      </c>
      <c r="C19" s="11">
        <v>300000</v>
      </c>
      <c r="D19" s="11">
        <v>300000</v>
      </c>
      <c r="E19" s="11">
        <v>300000</v>
      </c>
      <c r="F19" s="11">
        <v>300000</v>
      </c>
      <c r="G19" s="5"/>
      <c r="H19" s="4">
        <f>IF(SUM(C19:G19)&lt;&gt;0,SUM(C19:G19),"")</f>
        <v>1200000</v>
      </c>
      <c r="I19" s="5">
        <f t="shared" si="1"/>
        <v>4</v>
      </c>
    </row>
    <row r="20" spans="1:9" s="58" customFormat="1" ht="33.75" customHeight="1" x14ac:dyDescent="0.4">
      <c r="A20" s="105"/>
      <c r="B20" s="64" t="str">
        <f ca="1">管理用!$A$11&amp;"8月"</f>
        <v>令和7年8月</v>
      </c>
      <c r="C20" s="11">
        <v>300000</v>
      </c>
      <c r="D20" s="11">
        <v>300000</v>
      </c>
      <c r="E20" s="11">
        <v>300000</v>
      </c>
      <c r="F20" s="11">
        <v>300000</v>
      </c>
      <c r="G20" s="5"/>
      <c r="H20" s="4">
        <f t="shared" si="0"/>
        <v>1200000</v>
      </c>
      <c r="I20" s="5">
        <f t="shared" si="1"/>
        <v>4</v>
      </c>
    </row>
    <row r="21" spans="1:9" s="58" customFormat="1" ht="33.75" customHeight="1" x14ac:dyDescent="0.4">
      <c r="A21" s="105"/>
      <c r="B21" s="64" t="str">
        <f ca="1">管理用!$A$11&amp;"9月"</f>
        <v>令和7年9月</v>
      </c>
      <c r="C21" s="11">
        <v>300000</v>
      </c>
      <c r="D21" s="11">
        <v>300000</v>
      </c>
      <c r="E21" s="11">
        <v>300000</v>
      </c>
      <c r="F21" s="11">
        <v>300000</v>
      </c>
      <c r="G21" s="5"/>
      <c r="H21" s="4">
        <f t="shared" si="0"/>
        <v>1200000</v>
      </c>
      <c r="I21" s="5">
        <f t="shared" si="1"/>
        <v>4</v>
      </c>
    </row>
    <row r="22" spans="1:9" s="58" customFormat="1" ht="33.75" customHeight="1" x14ac:dyDescent="0.4">
      <c r="A22" s="105"/>
      <c r="B22" s="64" t="str">
        <f ca="1">管理用!$A$11&amp;"10月"</f>
        <v>令和7年10月</v>
      </c>
      <c r="C22" s="11">
        <v>300000</v>
      </c>
      <c r="D22" s="11">
        <v>300000</v>
      </c>
      <c r="E22" s="11">
        <v>300000</v>
      </c>
      <c r="F22" s="11">
        <v>300000</v>
      </c>
      <c r="G22" s="5"/>
      <c r="H22" s="4">
        <f t="shared" si="0"/>
        <v>1200000</v>
      </c>
      <c r="I22" s="5">
        <f t="shared" si="1"/>
        <v>4</v>
      </c>
    </row>
    <row r="23" spans="1:9" s="58" customFormat="1" ht="33.75" customHeight="1" x14ac:dyDescent="0.4">
      <c r="A23" s="105"/>
      <c r="B23" s="64" t="str">
        <f ca="1">管理用!$A$11&amp;"11月"</f>
        <v>令和7年11月</v>
      </c>
      <c r="C23" s="11">
        <v>300000</v>
      </c>
      <c r="D23" s="11"/>
      <c r="E23" s="11">
        <v>300000</v>
      </c>
      <c r="F23" s="11">
        <v>300000</v>
      </c>
      <c r="G23" s="5"/>
      <c r="H23" s="4">
        <f t="shared" si="0"/>
        <v>900000</v>
      </c>
      <c r="I23" s="5">
        <f t="shared" si="1"/>
        <v>3</v>
      </c>
    </row>
    <row r="24" spans="1:9" s="58" customFormat="1" ht="33.75" customHeight="1" x14ac:dyDescent="0.4">
      <c r="A24" s="105"/>
      <c r="B24" s="64" t="str">
        <f ca="1">管理用!$A$11&amp;"12月"</f>
        <v>令和7年12月</v>
      </c>
      <c r="C24" s="11">
        <v>300000</v>
      </c>
      <c r="D24" s="11"/>
      <c r="E24" s="11">
        <v>300000</v>
      </c>
      <c r="F24" s="11">
        <v>300000</v>
      </c>
      <c r="G24" s="5"/>
      <c r="H24" s="4">
        <f t="shared" si="0"/>
        <v>900000</v>
      </c>
      <c r="I24" s="5">
        <f t="shared" si="1"/>
        <v>3</v>
      </c>
    </row>
    <row r="25" spans="1:9" s="58" customFormat="1" ht="33.75" customHeight="1" x14ac:dyDescent="0.4">
      <c r="A25" s="105"/>
      <c r="B25" s="64" t="str">
        <f ca="1">管理用!$B$11&amp;"1月"</f>
        <v>令和8年1月</v>
      </c>
      <c r="C25" s="11">
        <v>300000</v>
      </c>
      <c r="D25" s="11"/>
      <c r="E25" s="11">
        <v>300000</v>
      </c>
      <c r="F25" s="11">
        <v>300000</v>
      </c>
      <c r="G25" s="5"/>
      <c r="H25" s="4">
        <f t="shared" si="0"/>
        <v>900000</v>
      </c>
      <c r="I25" s="5">
        <f t="shared" si="1"/>
        <v>3</v>
      </c>
    </row>
    <row r="26" spans="1:9" s="58" customFormat="1" ht="33.75" customHeight="1" x14ac:dyDescent="0.4">
      <c r="A26" s="105"/>
      <c r="B26" s="64" t="str">
        <f ca="1">管理用!$B$11&amp;"2月"</f>
        <v>令和8年2月</v>
      </c>
      <c r="C26" s="11">
        <v>300000</v>
      </c>
      <c r="D26" s="11"/>
      <c r="E26" s="11">
        <v>300000</v>
      </c>
      <c r="F26" s="11">
        <v>300000</v>
      </c>
      <c r="G26" s="5"/>
      <c r="H26" s="4">
        <f t="shared" si="0"/>
        <v>900000</v>
      </c>
      <c r="I26" s="5">
        <f t="shared" si="1"/>
        <v>3</v>
      </c>
    </row>
    <row r="27" spans="1:9" s="58" customFormat="1" ht="33.75" customHeight="1" x14ac:dyDescent="0.4">
      <c r="A27" s="106"/>
      <c r="B27" s="64" t="str">
        <f ca="1">管理用!$B$11&amp;"3月"</f>
        <v>令和8年3月</v>
      </c>
      <c r="C27" s="11">
        <v>300000</v>
      </c>
      <c r="D27" s="11"/>
      <c r="E27" s="11">
        <v>300000</v>
      </c>
      <c r="F27" s="11">
        <v>300000</v>
      </c>
      <c r="G27" s="5"/>
      <c r="H27" s="4">
        <f t="shared" si="0"/>
        <v>900000</v>
      </c>
      <c r="I27" s="5">
        <f t="shared" si="1"/>
        <v>3</v>
      </c>
    </row>
    <row r="28" spans="1:9" s="58" customFormat="1" ht="33.75" customHeight="1" x14ac:dyDescent="0.4">
      <c r="A28" s="107" t="s">
        <v>9</v>
      </c>
      <c r="B28" s="29" t="s">
        <v>14</v>
      </c>
      <c r="C28" s="31">
        <v>100000</v>
      </c>
      <c r="D28" s="11">
        <v>100000</v>
      </c>
      <c r="E28" s="15">
        <v>100000</v>
      </c>
      <c r="F28" s="15">
        <v>100000</v>
      </c>
      <c r="G28" s="5"/>
      <c r="H28" s="4">
        <f t="shared" si="0"/>
        <v>400000</v>
      </c>
      <c r="I28" s="5">
        <f t="shared" si="1"/>
        <v>4</v>
      </c>
    </row>
    <row r="29" spans="1:9" s="58" customFormat="1" ht="33.75" customHeight="1" thickBot="1" x14ac:dyDescent="0.45">
      <c r="A29" s="108"/>
      <c r="B29" s="30"/>
      <c r="C29" s="6"/>
      <c r="D29" s="12"/>
      <c r="E29" s="12"/>
      <c r="F29" s="12"/>
      <c r="G29" s="7"/>
      <c r="H29" s="6" t="str">
        <f t="shared" ref="H29" si="2">IF(SUM(C29:G29)&lt;&gt;0,SUM(C29:G29),"")</f>
        <v/>
      </c>
      <c r="I29" s="7" t="str">
        <f t="shared" si="1"/>
        <v/>
      </c>
    </row>
    <row r="30" spans="1:9" s="58" customFormat="1" ht="33.75" customHeight="1" thickBot="1" x14ac:dyDescent="0.45">
      <c r="A30" s="95" t="s">
        <v>8</v>
      </c>
      <c r="B30" s="96"/>
      <c r="C30" s="17">
        <f>IF(SUM(C16:C29)&lt;&gt;0,SUM(C16:C29),"")</f>
        <v>3400000</v>
      </c>
      <c r="D30" s="18">
        <f t="shared" ref="D30:G30" si="3">IF(SUM(D16:D29)&lt;&gt;0,SUM(D16:D29),"")</f>
        <v>2200000</v>
      </c>
      <c r="E30" s="18">
        <f t="shared" si="3"/>
        <v>3700000</v>
      </c>
      <c r="F30" s="18">
        <f t="shared" si="3"/>
        <v>3700000</v>
      </c>
      <c r="G30" s="19" t="str">
        <f t="shared" si="3"/>
        <v/>
      </c>
      <c r="H30" s="17">
        <v>3700000</v>
      </c>
      <c r="I30" s="20"/>
    </row>
    <row r="31" spans="1:9" ht="18.75" customHeight="1" x14ac:dyDescent="0.4"/>
    <row r="32" spans="1:9" ht="22.5" customHeight="1" x14ac:dyDescent="0.4">
      <c r="A32" s="90" t="s">
        <v>19</v>
      </c>
      <c r="B32" s="62"/>
    </row>
    <row r="33" spans="1:5" ht="22.5" customHeight="1" x14ac:dyDescent="0.4">
      <c r="A33" s="90" t="s">
        <v>25</v>
      </c>
      <c r="B33" s="62"/>
    </row>
    <row r="34" spans="1:5" ht="22.5" customHeight="1" x14ac:dyDescent="0.4">
      <c r="A34" s="90" t="s">
        <v>20</v>
      </c>
      <c r="D34" s="60"/>
      <c r="E34" s="60"/>
    </row>
    <row r="35" spans="1:5" ht="22.5" customHeight="1" x14ac:dyDescent="0.4">
      <c r="A35" s="90" t="s">
        <v>26</v>
      </c>
    </row>
  </sheetData>
  <mergeCells count="6">
    <mergeCell ref="A30:B30"/>
    <mergeCell ref="C12:G12"/>
    <mergeCell ref="H12:H15"/>
    <mergeCell ref="I12:I15"/>
    <mergeCell ref="A16:A27"/>
    <mergeCell ref="A28:A29"/>
  </mergeCells>
  <phoneticPr fontId="2"/>
  <pageMargins left="0.7" right="0.7" top="0.75" bottom="0.75" header="0.3" footer="0.3"/>
  <pageSetup paperSize="9" scale="6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B087-5118-44E4-AD88-5C9EA18912D5}">
  <sheetPr>
    <tabColor rgb="FF00B0F0"/>
    <pageSetUpPr fitToPage="1"/>
  </sheetPr>
  <dimension ref="A1:K48"/>
  <sheetViews>
    <sheetView zoomScale="85" zoomScaleNormal="85" zoomScaleSheetLayoutView="70" workbookViewId="0">
      <selection activeCell="M24" sqref="M24"/>
    </sheetView>
  </sheetViews>
  <sheetFormatPr defaultColWidth="8.25" defaultRowHeight="15" customHeight="1" x14ac:dyDescent="0.4"/>
  <cols>
    <col min="1" max="1" width="6.125" style="61" customWidth="1"/>
    <col min="2" max="2" width="16.25" style="61" customWidth="1"/>
    <col min="3" max="7" width="15" style="61" customWidth="1"/>
    <col min="8" max="9" width="14.375" style="61" customWidth="1"/>
    <col min="10" max="16384" width="8.25" style="61"/>
  </cols>
  <sheetData>
    <row r="1" spans="1:9" ht="24" customHeight="1" x14ac:dyDescent="0.4">
      <c r="A1" s="87" t="s">
        <v>15</v>
      </c>
    </row>
    <row r="2" spans="1:9" ht="24" customHeight="1" x14ac:dyDescent="0.4">
      <c r="A2" s="87"/>
    </row>
    <row r="3" spans="1:9" ht="24" customHeight="1" x14ac:dyDescent="0.4">
      <c r="A3" s="87"/>
    </row>
    <row r="4" spans="1:9" ht="24" customHeight="1" x14ac:dyDescent="0.4">
      <c r="A4" s="87"/>
    </row>
    <row r="10" spans="1:9" s="58" customFormat="1" ht="18.75" x14ac:dyDescent="0.4">
      <c r="A10" s="88"/>
      <c r="B10" s="88"/>
      <c r="C10" s="89"/>
    </row>
    <row r="11" spans="1:9" s="58" customFormat="1" ht="26.25" thickBot="1" x14ac:dyDescent="0.45">
      <c r="B11" s="16" t="s">
        <v>23</v>
      </c>
      <c r="G11" s="1"/>
      <c r="H11" s="1"/>
    </row>
    <row r="12" spans="1:9" s="58" customFormat="1" ht="24.75" thickBot="1" x14ac:dyDescent="0.45">
      <c r="A12" s="25"/>
      <c r="B12" s="26"/>
      <c r="C12" s="95" t="s">
        <v>22</v>
      </c>
      <c r="D12" s="97"/>
      <c r="E12" s="97"/>
      <c r="F12" s="97"/>
      <c r="G12" s="96"/>
      <c r="H12" s="98" t="s">
        <v>6</v>
      </c>
      <c r="I12" s="101" t="s">
        <v>7</v>
      </c>
    </row>
    <row r="13" spans="1:9" s="58" customFormat="1" ht="38.25" customHeight="1" x14ac:dyDescent="0.4">
      <c r="A13" s="25"/>
      <c r="B13" s="27" t="s">
        <v>16</v>
      </c>
      <c r="C13" s="21" t="s">
        <v>11</v>
      </c>
      <c r="D13" s="22" t="s">
        <v>12</v>
      </c>
      <c r="E13" s="22" t="s">
        <v>13</v>
      </c>
      <c r="F13" s="22" t="s">
        <v>21</v>
      </c>
      <c r="G13" s="23"/>
      <c r="H13" s="99"/>
      <c r="I13" s="102"/>
    </row>
    <row r="14" spans="1:9" s="58" customFormat="1" ht="38.25" customHeight="1" x14ac:dyDescent="0.4">
      <c r="A14" s="25"/>
      <c r="B14" s="13" t="str">
        <f ca="1">管理用!$A$11&amp;"度内に
雇用/離職年月日"</f>
        <v>令和7年度内に
雇用/離職年月日</v>
      </c>
      <c r="C14" s="66">
        <v>45413</v>
      </c>
      <c r="D14" s="66">
        <v>45566</v>
      </c>
      <c r="E14" s="67"/>
      <c r="F14" s="67"/>
      <c r="G14" s="68"/>
      <c r="H14" s="99"/>
      <c r="I14" s="102"/>
    </row>
    <row r="15" spans="1:9" s="58" customFormat="1" ht="44.25" customHeight="1" thickBot="1" x14ac:dyDescent="0.45">
      <c r="A15" s="25"/>
      <c r="B15" s="14" t="s">
        <v>29</v>
      </c>
      <c r="C15" s="71" t="s">
        <v>34</v>
      </c>
      <c r="D15" s="72" t="s">
        <v>35</v>
      </c>
      <c r="E15" s="72" t="s">
        <v>35</v>
      </c>
      <c r="F15" s="28"/>
      <c r="G15" s="24"/>
      <c r="H15" s="100"/>
      <c r="I15" s="103"/>
    </row>
    <row r="16" spans="1:9" s="58" customFormat="1" ht="33.75" customHeight="1" x14ac:dyDescent="0.4">
      <c r="A16" s="104" t="s">
        <v>31</v>
      </c>
      <c r="B16" s="63" t="str">
        <f ca="1">管理用!$A$11&amp;"4月"</f>
        <v>令和7年4月</v>
      </c>
      <c r="C16" s="8"/>
      <c r="D16" s="9">
        <v>300000</v>
      </c>
      <c r="E16" s="9">
        <v>300000</v>
      </c>
      <c r="F16" s="9">
        <v>300000</v>
      </c>
      <c r="G16" s="10"/>
      <c r="H16" s="2">
        <f>IF(SUM(C16:G16)&lt;&gt;0,SUM(C16:G16),"")</f>
        <v>900000</v>
      </c>
      <c r="I16" s="3">
        <f>IF(COUNTA(C16:G16)&lt;&gt;0,COUNTA(C16:G16),"")</f>
        <v>3</v>
      </c>
    </row>
    <row r="17" spans="1:9" s="58" customFormat="1" ht="33.75" customHeight="1" x14ac:dyDescent="0.4">
      <c r="A17" s="105"/>
      <c r="B17" s="64" t="str">
        <f ca="1">管理用!$A$11&amp;"5月"</f>
        <v>令和7年5月</v>
      </c>
      <c r="C17" s="11">
        <v>300000</v>
      </c>
      <c r="D17" s="11">
        <v>300000</v>
      </c>
      <c r="E17" s="11">
        <v>300000</v>
      </c>
      <c r="F17" s="11">
        <v>300000</v>
      </c>
      <c r="G17" s="5"/>
      <c r="H17" s="4">
        <f t="shared" ref="H17:H28" si="0">IF(SUM(C17:G17)&lt;&gt;0,SUM(C17:G17),"")</f>
        <v>1200000</v>
      </c>
      <c r="I17" s="5">
        <f t="shared" ref="I17:I29" si="1">IF(COUNTA(C17:G17)&lt;&gt;0,COUNTA(C17:G17),"")</f>
        <v>4</v>
      </c>
    </row>
    <row r="18" spans="1:9" s="58" customFormat="1" ht="33.75" customHeight="1" x14ac:dyDescent="0.4">
      <c r="A18" s="105"/>
      <c r="B18" s="64" t="str">
        <f ca="1">管理用!$A$11&amp;"6月"</f>
        <v>令和7年6月</v>
      </c>
      <c r="C18" s="11">
        <v>300000</v>
      </c>
      <c r="D18" s="11">
        <v>300000</v>
      </c>
      <c r="E18" s="11">
        <v>300000</v>
      </c>
      <c r="F18" s="11">
        <v>300000</v>
      </c>
      <c r="G18" s="5"/>
      <c r="H18" s="4">
        <f t="shared" si="0"/>
        <v>1200000</v>
      </c>
      <c r="I18" s="5">
        <f t="shared" si="1"/>
        <v>4</v>
      </c>
    </row>
    <row r="19" spans="1:9" s="58" customFormat="1" ht="33.75" customHeight="1" x14ac:dyDescent="0.4">
      <c r="A19" s="105"/>
      <c r="B19" s="64" t="str">
        <f ca="1">管理用!$A$11&amp;"7月"</f>
        <v>令和7年7月</v>
      </c>
      <c r="C19" s="11">
        <v>300000</v>
      </c>
      <c r="D19" s="11">
        <v>300000</v>
      </c>
      <c r="E19" s="11">
        <v>300000</v>
      </c>
      <c r="F19" s="11">
        <v>300000</v>
      </c>
      <c r="G19" s="5"/>
      <c r="H19" s="4">
        <f>IF(SUM(C19:G19)&lt;&gt;0,SUM(C19:G19),"")</f>
        <v>1200000</v>
      </c>
      <c r="I19" s="5">
        <f t="shared" si="1"/>
        <v>4</v>
      </c>
    </row>
    <row r="20" spans="1:9" s="58" customFormat="1" ht="33.75" customHeight="1" x14ac:dyDescent="0.4">
      <c r="A20" s="105"/>
      <c r="B20" s="64" t="str">
        <f ca="1">管理用!$A$11&amp;"8月"</f>
        <v>令和7年8月</v>
      </c>
      <c r="C20" s="11">
        <v>300000</v>
      </c>
      <c r="D20" s="11">
        <v>300000</v>
      </c>
      <c r="E20" s="11">
        <v>300000</v>
      </c>
      <c r="F20" s="11">
        <v>300000</v>
      </c>
      <c r="G20" s="5"/>
      <c r="H20" s="4">
        <f t="shared" si="0"/>
        <v>1200000</v>
      </c>
      <c r="I20" s="5">
        <f t="shared" si="1"/>
        <v>4</v>
      </c>
    </row>
    <row r="21" spans="1:9" s="58" customFormat="1" ht="33.75" customHeight="1" x14ac:dyDescent="0.4">
      <c r="A21" s="105"/>
      <c r="B21" s="64" t="str">
        <f ca="1">管理用!$A$11&amp;"9月"</f>
        <v>令和7年9月</v>
      </c>
      <c r="C21" s="11">
        <v>300000</v>
      </c>
      <c r="D21" s="11">
        <v>300000</v>
      </c>
      <c r="E21" s="11">
        <v>300000</v>
      </c>
      <c r="F21" s="11">
        <v>300000</v>
      </c>
      <c r="G21" s="5"/>
      <c r="H21" s="4">
        <f t="shared" si="0"/>
        <v>1200000</v>
      </c>
      <c r="I21" s="5">
        <f t="shared" si="1"/>
        <v>4</v>
      </c>
    </row>
    <row r="22" spans="1:9" s="58" customFormat="1" ht="33.75" customHeight="1" x14ac:dyDescent="0.4">
      <c r="A22" s="105"/>
      <c r="B22" s="64" t="str">
        <f ca="1">管理用!$A$11&amp;"10月"</f>
        <v>令和7年10月</v>
      </c>
      <c r="C22" s="11">
        <v>300000</v>
      </c>
      <c r="D22" s="11">
        <v>300000</v>
      </c>
      <c r="E22" s="11">
        <v>300000</v>
      </c>
      <c r="F22" s="11">
        <v>300000</v>
      </c>
      <c r="G22" s="5"/>
      <c r="H22" s="4">
        <f t="shared" si="0"/>
        <v>1200000</v>
      </c>
      <c r="I22" s="5">
        <f t="shared" si="1"/>
        <v>4</v>
      </c>
    </row>
    <row r="23" spans="1:9" s="58" customFormat="1" ht="33.75" customHeight="1" x14ac:dyDescent="0.4">
      <c r="A23" s="105"/>
      <c r="B23" s="64" t="str">
        <f ca="1">管理用!$A$11&amp;"11月"</f>
        <v>令和7年11月</v>
      </c>
      <c r="C23" s="11">
        <v>300000</v>
      </c>
      <c r="D23" s="11"/>
      <c r="E23" s="11">
        <v>300000</v>
      </c>
      <c r="F23" s="11">
        <v>300000</v>
      </c>
      <c r="G23" s="5"/>
      <c r="H23" s="4">
        <f t="shared" si="0"/>
        <v>900000</v>
      </c>
      <c r="I23" s="5">
        <f t="shared" si="1"/>
        <v>3</v>
      </c>
    </row>
    <row r="24" spans="1:9" s="58" customFormat="1" ht="33.75" customHeight="1" x14ac:dyDescent="0.4">
      <c r="A24" s="105"/>
      <c r="B24" s="64" t="str">
        <f ca="1">管理用!$A$11&amp;"12月"</f>
        <v>令和7年12月</v>
      </c>
      <c r="C24" s="11">
        <v>300000</v>
      </c>
      <c r="D24" s="11"/>
      <c r="E24" s="11">
        <v>300000</v>
      </c>
      <c r="F24" s="11">
        <v>300000</v>
      </c>
      <c r="G24" s="5"/>
      <c r="H24" s="4">
        <f t="shared" si="0"/>
        <v>900000</v>
      </c>
      <c r="I24" s="5">
        <f t="shared" si="1"/>
        <v>3</v>
      </c>
    </row>
    <row r="25" spans="1:9" s="58" customFormat="1" ht="33.75" customHeight="1" x14ac:dyDescent="0.4">
      <c r="A25" s="105"/>
      <c r="B25" s="64" t="str">
        <f ca="1">管理用!$B$11&amp;"1月"</f>
        <v>令和8年1月</v>
      </c>
      <c r="C25" s="11">
        <v>300000</v>
      </c>
      <c r="D25" s="11"/>
      <c r="E25" s="11">
        <v>300000</v>
      </c>
      <c r="F25" s="11">
        <v>300000</v>
      </c>
      <c r="G25" s="5"/>
      <c r="H25" s="4">
        <f t="shared" si="0"/>
        <v>900000</v>
      </c>
      <c r="I25" s="5">
        <f t="shared" si="1"/>
        <v>3</v>
      </c>
    </row>
    <row r="26" spans="1:9" s="58" customFormat="1" ht="33.75" customHeight="1" x14ac:dyDescent="0.4">
      <c r="A26" s="105"/>
      <c r="B26" s="64" t="str">
        <f ca="1">管理用!$B$11&amp;"2月"</f>
        <v>令和8年2月</v>
      </c>
      <c r="C26" s="11">
        <v>300000</v>
      </c>
      <c r="D26" s="11"/>
      <c r="E26" s="11">
        <v>300000</v>
      </c>
      <c r="F26" s="11">
        <v>300000</v>
      </c>
      <c r="G26" s="5"/>
      <c r="H26" s="4">
        <f t="shared" si="0"/>
        <v>900000</v>
      </c>
      <c r="I26" s="5">
        <f t="shared" si="1"/>
        <v>3</v>
      </c>
    </row>
    <row r="27" spans="1:9" s="58" customFormat="1" ht="33.75" customHeight="1" x14ac:dyDescent="0.4">
      <c r="A27" s="106"/>
      <c r="B27" s="64" t="str">
        <f ca="1">管理用!$B$11&amp;"3月"</f>
        <v>令和8年3月</v>
      </c>
      <c r="C27" s="11">
        <v>300000</v>
      </c>
      <c r="D27" s="11"/>
      <c r="E27" s="11">
        <v>300000</v>
      </c>
      <c r="F27" s="11">
        <v>300000</v>
      </c>
      <c r="G27" s="5"/>
      <c r="H27" s="4">
        <f t="shared" si="0"/>
        <v>900000</v>
      </c>
      <c r="I27" s="5">
        <f t="shared" si="1"/>
        <v>3</v>
      </c>
    </row>
    <row r="28" spans="1:9" s="58" customFormat="1" ht="33.75" customHeight="1" x14ac:dyDescent="0.4">
      <c r="A28" s="107" t="s">
        <v>9</v>
      </c>
      <c r="B28" s="29" t="s">
        <v>14</v>
      </c>
      <c r="C28" s="31">
        <v>100000</v>
      </c>
      <c r="D28" s="11">
        <v>100000</v>
      </c>
      <c r="E28" s="15">
        <v>100000</v>
      </c>
      <c r="F28" s="15">
        <v>100000</v>
      </c>
      <c r="G28" s="5"/>
      <c r="H28" s="4">
        <f t="shared" si="0"/>
        <v>400000</v>
      </c>
      <c r="I28" s="5">
        <f t="shared" si="1"/>
        <v>4</v>
      </c>
    </row>
    <row r="29" spans="1:9" s="58" customFormat="1" ht="33.75" customHeight="1" thickBot="1" x14ac:dyDescent="0.45">
      <c r="A29" s="108"/>
      <c r="B29" s="30"/>
      <c r="C29" s="6"/>
      <c r="D29" s="12"/>
      <c r="E29" s="12"/>
      <c r="F29" s="12"/>
      <c r="G29" s="7"/>
      <c r="H29" s="6" t="str">
        <f t="shared" ref="H29" si="2">IF(SUM(C29:G29)&lt;&gt;0,SUM(C29:G29),"")</f>
        <v/>
      </c>
      <c r="I29" s="7" t="str">
        <f t="shared" si="1"/>
        <v/>
      </c>
    </row>
    <row r="30" spans="1:9" s="58" customFormat="1" ht="33.75" customHeight="1" thickBot="1" x14ac:dyDescent="0.45">
      <c r="A30" s="95" t="s">
        <v>8</v>
      </c>
      <c r="B30" s="96"/>
      <c r="C30" s="17">
        <f>IF(SUM(C16:C29)&lt;&gt;0,SUM(C16:C29),"")</f>
        <v>3400000</v>
      </c>
      <c r="D30" s="18">
        <f t="shared" ref="D30:G30" si="3">IF(SUM(D16:D29)&lt;&gt;0,SUM(D16:D29),"")</f>
        <v>2200000</v>
      </c>
      <c r="E30" s="18">
        <f t="shared" si="3"/>
        <v>3700000</v>
      </c>
      <c r="F30" s="18">
        <f t="shared" si="3"/>
        <v>3700000</v>
      </c>
      <c r="G30" s="19" t="str">
        <f t="shared" si="3"/>
        <v/>
      </c>
      <c r="H30" s="17">
        <v>3700000</v>
      </c>
      <c r="I30" s="20"/>
    </row>
    <row r="31" spans="1:9" ht="18.75" customHeight="1" x14ac:dyDescent="0.4"/>
    <row r="32" spans="1:9" ht="18.75" customHeight="1" x14ac:dyDescent="0.4">
      <c r="H32" s="62"/>
    </row>
    <row r="33" spans="1:11" ht="18.75" customHeight="1" x14ac:dyDescent="0.4">
      <c r="H33" s="62"/>
    </row>
    <row r="34" spans="1:11" ht="18.75" customHeight="1" x14ac:dyDescent="0.4">
      <c r="J34" s="60"/>
      <c r="K34" s="60"/>
    </row>
    <row r="35" spans="1:11" ht="18.75" customHeight="1" x14ac:dyDescent="0.4"/>
    <row r="36" spans="1:11" ht="18.75" customHeight="1" x14ac:dyDescent="0.4"/>
    <row r="37" spans="1:11" ht="18.75" customHeight="1" x14ac:dyDescent="0.4"/>
    <row r="38" spans="1:11" ht="18.75" customHeight="1" x14ac:dyDescent="0.4"/>
    <row r="39" spans="1:11" ht="22.5" customHeight="1" x14ac:dyDescent="0.4"/>
    <row r="40" spans="1:11" ht="22.5" customHeight="1" x14ac:dyDescent="0.4"/>
    <row r="41" spans="1:11" ht="22.5" customHeight="1" x14ac:dyDescent="0.4"/>
    <row r="42" spans="1:11" ht="22.5" customHeight="1" x14ac:dyDescent="0.4"/>
    <row r="43" spans="1:11" ht="15" customHeight="1" x14ac:dyDescent="0.4">
      <c r="A43" s="90"/>
      <c r="B43" s="62"/>
    </row>
    <row r="45" spans="1:11" ht="22.5" customHeight="1" x14ac:dyDescent="0.4">
      <c r="A45" s="90" t="s">
        <v>19</v>
      </c>
    </row>
    <row r="46" spans="1:11" ht="22.5" customHeight="1" x14ac:dyDescent="0.4">
      <c r="A46" s="90" t="s">
        <v>25</v>
      </c>
    </row>
    <row r="47" spans="1:11" ht="22.5" customHeight="1" x14ac:dyDescent="0.4">
      <c r="A47" s="90" t="s">
        <v>20</v>
      </c>
    </row>
    <row r="48" spans="1:11" ht="22.5" customHeight="1" x14ac:dyDescent="0.4">
      <c r="A48" s="90" t="s">
        <v>26</v>
      </c>
    </row>
  </sheetData>
  <mergeCells count="6">
    <mergeCell ref="A30:B30"/>
    <mergeCell ref="C12:G12"/>
    <mergeCell ref="H12:H15"/>
    <mergeCell ref="I12:I15"/>
    <mergeCell ref="A16:A27"/>
    <mergeCell ref="A28:A29"/>
  </mergeCells>
  <phoneticPr fontId="2"/>
  <pageMargins left="0.23622047244094491" right="0.23622047244094491" top="0" bottom="0.15748031496062992" header="0.31496062992125984" footer="0.31496062992125984"/>
  <pageSetup paperSize="9" scale="65"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6F698-9F71-4CA2-BEC7-E1BC41C62767}">
  <sheetPr>
    <tabColor theme="9"/>
  </sheetPr>
  <dimension ref="A1:X24"/>
  <sheetViews>
    <sheetView tabSelected="1" zoomScale="85" zoomScaleNormal="85" workbookViewId="0">
      <selection activeCell="O26" sqref="O26"/>
    </sheetView>
  </sheetViews>
  <sheetFormatPr defaultRowHeight="18.75" x14ac:dyDescent="0.4"/>
  <cols>
    <col min="1" max="1" width="6.375" customWidth="1"/>
    <col min="2" max="2" width="23.25" customWidth="1"/>
    <col min="3" max="4" width="11.75" customWidth="1"/>
    <col min="5" max="5" width="11.25" customWidth="1"/>
    <col min="6" max="20" width="10.25" customWidth="1"/>
    <col min="21" max="21" width="11" customWidth="1"/>
    <col min="22" max="22" width="4.625" customWidth="1"/>
    <col min="23" max="23" width="14.375" customWidth="1"/>
    <col min="24" max="24" width="40.375" customWidth="1"/>
  </cols>
  <sheetData>
    <row r="1" spans="1:24" x14ac:dyDescent="0.4">
      <c r="A1" s="94" t="s">
        <v>61</v>
      </c>
      <c r="E1" s="85" t="s">
        <v>66</v>
      </c>
      <c r="F1" s="83">
        <f>SUBTOTAL(2,労働保険料算定基礎賃金等の報告[4月])</f>
        <v>0</v>
      </c>
      <c r="G1" s="83">
        <f>SUBTOTAL(2,労働保険料算定基礎賃金等の報告[5月])</f>
        <v>0</v>
      </c>
      <c r="H1" s="83">
        <f>SUBTOTAL(2,労働保険料算定基礎賃金等の報告[6月])</f>
        <v>0</v>
      </c>
      <c r="I1" s="83">
        <f>SUBTOTAL(2,労働保険料算定基礎賃金等の報告[7月])</f>
        <v>0</v>
      </c>
      <c r="J1" s="83">
        <f>SUBTOTAL(2,労働保険料算定基礎賃金等の報告[8月])</f>
        <v>0</v>
      </c>
      <c r="K1" s="83">
        <f>SUBTOTAL(2,労働保険料算定基礎賃金等の報告[9月])</f>
        <v>0</v>
      </c>
      <c r="L1" s="83">
        <f>SUBTOTAL(2,労働保険料算定基礎賃金等の報告[10月])</f>
        <v>0</v>
      </c>
      <c r="M1" s="83">
        <f>SUBTOTAL(2,労働保険料算定基礎賃金等の報告[11月])</f>
        <v>0</v>
      </c>
      <c r="N1" s="83">
        <f>SUBTOTAL(2,労働保険料算定基礎賃金等の報告[12月])</f>
        <v>0</v>
      </c>
      <c r="O1" s="83">
        <f>SUBTOTAL(2,労働保険料算定基礎賃金等の報告[1月])</f>
        <v>0</v>
      </c>
      <c r="P1" s="83">
        <f>SUBTOTAL(2,労働保険料算定基礎賃金等の報告[2月])</f>
        <v>0</v>
      </c>
      <c r="Q1" s="83">
        <f>SUBTOTAL(2,労働保険料算定基礎賃金等の報告[3月])</f>
        <v>0</v>
      </c>
      <c r="R1" s="83">
        <f>SUBTOTAL(2,労働保険料算定基礎賃金等の報告[賞与等１])</f>
        <v>0</v>
      </c>
      <c r="S1" s="83">
        <f>SUBTOTAL(2,労働保険料算定基礎賃金等の報告[賞与等２])</f>
        <v>0</v>
      </c>
      <c r="T1" s="83">
        <f>SUBTOTAL(2,労働保険料算定基礎賃金等の報告[賞与等３])</f>
        <v>0</v>
      </c>
      <c r="U1" s="83"/>
    </row>
    <row r="2" spans="1:24" x14ac:dyDescent="0.4">
      <c r="B2" s="83"/>
      <c r="E2" s="85" t="s">
        <v>67</v>
      </c>
      <c r="F2" s="83">
        <f>SUBTOTAL(9,労働保険料算定基礎賃金等の報告[4月])</f>
        <v>0</v>
      </c>
      <c r="G2" s="83">
        <f>SUBTOTAL(9,労働保険料算定基礎賃金等の報告[5月])</f>
        <v>0</v>
      </c>
      <c r="H2" s="83">
        <f>SUBTOTAL(9,労働保険料算定基礎賃金等の報告[6月])</f>
        <v>0</v>
      </c>
      <c r="I2" s="83">
        <f>SUBTOTAL(9,労働保険料算定基礎賃金等の報告[7月])</f>
        <v>0</v>
      </c>
      <c r="J2" s="83">
        <f>SUBTOTAL(9,労働保険料算定基礎賃金等の報告[8月])</f>
        <v>0</v>
      </c>
      <c r="K2" s="83">
        <f>SUBTOTAL(9,労働保険料算定基礎賃金等の報告[9月])</f>
        <v>0</v>
      </c>
      <c r="L2" s="83">
        <f>SUBTOTAL(9,労働保険料算定基礎賃金等の報告[10月])</f>
        <v>0</v>
      </c>
      <c r="M2" s="83">
        <f>SUBTOTAL(9,労働保険料算定基礎賃金等の報告[11月])</f>
        <v>0</v>
      </c>
      <c r="N2" s="83">
        <f>SUBTOTAL(9,労働保険料算定基礎賃金等の報告[12月])</f>
        <v>0</v>
      </c>
      <c r="O2" s="83">
        <f>SUBTOTAL(9,労働保険料算定基礎賃金等の報告[1月])</f>
        <v>0</v>
      </c>
      <c r="P2" s="83">
        <f>SUBTOTAL(9,労働保険料算定基礎賃金等の報告[2月])</f>
        <v>0</v>
      </c>
      <c r="Q2" s="83">
        <f>SUBTOTAL(9,労働保険料算定基礎賃金等の報告[3月])</f>
        <v>0</v>
      </c>
      <c r="R2" s="83">
        <f>SUBTOTAL(9,労働保険料算定基礎賃金等の報告[賞与等１])</f>
        <v>0</v>
      </c>
      <c r="S2" s="83">
        <f>SUBTOTAL(9,労働保険料算定基礎賃金等の報告[賞与等２])</f>
        <v>0</v>
      </c>
      <c r="T2" s="83">
        <f>SUBTOTAL(9,労働保険料算定基礎賃金等の報告[賞与等３])</f>
        <v>0</v>
      </c>
      <c r="U2" s="83">
        <f>SUM(F2:T2)</f>
        <v>0</v>
      </c>
    </row>
    <row r="3" spans="1:24" ht="19.5" x14ac:dyDescent="0.4">
      <c r="F3" s="112" t="s">
        <v>69</v>
      </c>
      <c r="G3" s="113"/>
      <c r="H3" s="113"/>
      <c r="I3" s="113"/>
      <c r="J3" s="113"/>
      <c r="K3" s="113"/>
      <c r="L3" s="113"/>
      <c r="M3" s="113"/>
      <c r="N3" s="113"/>
      <c r="O3" s="113"/>
      <c r="P3" s="113"/>
      <c r="Q3" s="114"/>
      <c r="R3" s="109" t="s">
        <v>44</v>
      </c>
      <c r="S3" s="110"/>
      <c r="T3" s="111"/>
      <c r="X3" s="75" t="s">
        <v>36</v>
      </c>
    </row>
    <row r="4" spans="1:24" ht="60" customHeight="1" x14ac:dyDescent="0.4">
      <c r="A4" s="82" t="s">
        <v>65</v>
      </c>
      <c r="B4" s="32" t="s">
        <v>58</v>
      </c>
      <c r="C4" s="32" t="s">
        <v>59</v>
      </c>
      <c r="D4" s="32" t="s">
        <v>60</v>
      </c>
      <c r="E4" s="79" t="s">
        <v>45</v>
      </c>
      <c r="F4" s="81" t="s">
        <v>46</v>
      </c>
      <c r="G4" s="81" t="s">
        <v>47</v>
      </c>
      <c r="H4" s="81" t="s">
        <v>48</v>
      </c>
      <c r="I4" s="81" t="s">
        <v>49</v>
      </c>
      <c r="J4" s="81" t="s">
        <v>50</v>
      </c>
      <c r="K4" s="81" t="s">
        <v>51</v>
      </c>
      <c r="L4" s="81" t="s">
        <v>52</v>
      </c>
      <c r="M4" s="81" t="s">
        <v>53</v>
      </c>
      <c r="N4" s="81" t="s">
        <v>54</v>
      </c>
      <c r="O4" s="81" t="s">
        <v>55</v>
      </c>
      <c r="P4" s="81" t="s">
        <v>56</v>
      </c>
      <c r="Q4" s="81" t="s">
        <v>57</v>
      </c>
      <c r="R4" s="32" t="s">
        <v>62</v>
      </c>
      <c r="S4" s="32" t="s">
        <v>63</v>
      </c>
      <c r="T4" s="32" t="s">
        <v>64</v>
      </c>
      <c r="U4" s="82" t="s">
        <v>8</v>
      </c>
      <c r="W4" s="32" t="s">
        <v>37</v>
      </c>
      <c r="X4" s="32" t="s">
        <v>38</v>
      </c>
    </row>
    <row r="5" spans="1:24" x14ac:dyDescent="0.4">
      <c r="A5" s="84">
        <v>1</v>
      </c>
      <c r="C5" s="86"/>
      <c r="D5" s="86"/>
      <c r="F5" s="80"/>
      <c r="G5" s="80"/>
      <c r="H5" s="80"/>
      <c r="I5" s="80"/>
      <c r="J5" s="80"/>
      <c r="K5" s="80"/>
      <c r="L5" s="80"/>
      <c r="M5" s="80"/>
      <c r="N5" s="80"/>
      <c r="O5" s="80"/>
      <c r="P5" s="80"/>
      <c r="Q5" s="80"/>
      <c r="R5" s="80"/>
      <c r="S5" s="80"/>
      <c r="T5" s="80"/>
      <c r="U5" s="80">
        <f>SUBTOTAL(9,労働保険料算定基礎賃金等の報告[[#This Row],[4月]:[賞与等３]])</f>
        <v>0</v>
      </c>
      <c r="W5" s="76" t="s">
        <v>39</v>
      </c>
      <c r="X5" s="77"/>
    </row>
    <row r="6" spans="1:24" x14ac:dyDescent="0.4">
      <c r="A6" s="84">
        <v>2</v>
      </c>
      <c r="C6" s="86"/>
      <c r="D6" s="86"/>
      <c r="F6" s="83"/>
      <c r="G6" s="83"/>
      <c r="H6" s="83"/>
      <c r="I6" s="83"/>
      <c r="J6" s="83"/>
      <c r="K6" s="83"/>
      <c r="L6" s="83"/>
      <c r="M6" s="83"/>
      <c r="N6" s="83"/>
      <c r="O6" s="83"/>
      <c r="P6" s="83"/>
      <c r="Q6" s="83"/>
      <c r="R6" s="83"/>
      <c r="S6" s="83"/>
      <c r="T6" s="83"/>
      <c r="U6" s="83">
        <f>SUBTOTAL(9,労働保険料算定基礎賃金等の報告[[#This Row],[4月]:[賞与等３]])</f>
        <v>0</v>
      </c>
      <c r="W6" s="76" t="s">
        <v>40</v>
      </c>
      <c r="X6" s="77"/>
    </row>
    <row r="7" spans="1:24" x14ac:dyDescent="0.4">
      <c r="A7" s="84">
        <v>3</v>
      </c>
      <c r="C7" s="86"/>
      <c r="D7" s="86"/>
      <c r="F7" s="83"/>
      <c r="G7" s="83"/>
      <c r="H7" s="83"/>
      <c r="I7" s="83"/>
      <c r="J7" s="83"/>
      <c r="K7" s="83"/>
      <c r="L7" s="83"/>
      <c r="M7" s="83"/>
      <c r="N7" s="83"/>
      <c r="O7" s="83"/>
      <c r="P7" s="83"/>
      <c r="Q7" s="83"/>
      <c r="R7" s="83"/>
      <c r="S7" s="83"/>
      <c r="T7" s="83"/>
      <c r="U7" s="83">
        <f>SUBTOTAL(9,労働保険料算定基礎賃金等の報告[[#This Row],[4月]:[賞与等３]])</f>
        <v>0</v>
      </c>
      <c r="W7" s="76" t="s">
        <v>41</v>
      </c>
      <c r="X7" s="77"/>
    </row>
    <row r="8" spans="1:24" x14ac:dyDescent="0.4">
      <c r="A8" s="84">
        <v>4</v>
      </c>
      <c r="C8" s="86"/>
      <c r="D8" s="86"/>
      <c r="F8" s="83"/>
      <c r="G8" s="83"/>
      <c r="H8" s="83"/>
      <c r="I8" s="83"/>
      <c r="J8" s="83"/>
      <c r="K8" s="83"/>
      <c r="L8" s="83"/>
      <c r="M8" s="83"/>
      <c r="N8" s="83"/>
      <c r="O8" s="83"/>
      <c r="P8" s="83"/>
      <c r="Q8" s="83"/>
      <c r="R8" s="83"/>
      <c r="S8" s="83"/>
      <c r="T8" s="83"/>
      <c r="U8" s="83">
        <f>SUBTOTAL(9,労働保険料算定基礎賃金等の報告[[#This Row],[4月]:[賞与等３]])</f>
        <v>0</v>
      </c>
      <c r="W8" s="76" t="s">
        <v>42</v>
      </c>
      <c r="X8" s="77"/>
    </row>
    <row r="9" spans="1:24" x14ac:dyDescent="0.4">
      <c r="A9" s="84">
        <v>5</v>
      </c>
      <c r="C9" s="86"/>
      <c r="D9" s="86"/>
      <c r="F9" s="83"/>
      <c r="G9" s="83"/>
      <c r="H9" s="83"/>
      <c r="I9" s="83"/>
      <c r="J9" s="83"/>
      <c r="K9" s="83"/>
      <c r="L9" s="83"/>
      <c r="M9" s="83"/>
      <c r="N9" s="83"/>
      <c r="O9" s="83"/>
      <c r="P9" s="83"/>
      <c r="Q9" s="83"/>
      <c r="R9" s="83"/>
      <c r="S9" s="83"/>
      <c r="T9" s="83"/>
      <c r="U9" s="83">
        <f>SUBTOTAL(9,労働保険料算定基礎賃金等の報告[[#This Row],[4月]:[賞与等３]])</f>
        <v>0</v>
      </c>
      <c r="W9" s="76" t="s">
        <v>43</v>
      </c>
      <c r="X9" s="78"/>
    </row>
    <row r="10" spans="1:24" x14ac:dyDescent="0.4">
      <c r="A10" s="84">
        <v>6</v>
      </c>
      <c r="C10" s="86"/>
      <c r="D10" s="86"/>
      <c r="F10" s="83"/>
      <c r="G10" s="83"/>
      <c r="H10" s="83"/>
      <c r="I10" s="83"/>
      <c r="J10" s="83"/>
      <c r="K10" s="83"/>
      <c r="L10" s="83"/>
      <c r="M10" s="83"/>
      <c r="N10" s="83"/>
      <c r="O10" s="83"/>
      <c r="P10" s="83"/>
      <c r="Q10" s="83"/>
      <c r="R10" s="83"/>
      <c r="S10" s="83"/>
      <c r="T10" s="83"/>
      <c r="U10" s="83">
        <f>SUBTOTAL(9,労働保険料算定基礎賃金等の報告[[#This Row],[4月]:[賞与等３]])</f>
        <v>0</v>
      </c>
    </row>
    <row r="11" spans="1:24" x14ac:dyDescent="0.4">
      <c r="A11" s="84">
        <v>7</v>
      </c>
      <c r="C11" s="86"/>
      <c r="D11" s="86"/>
      <c r="F11" s="83"/>
      <c r="G11" s="83"/>
      <c r="H11" s="83"/>
      <c r="I11" s="83"/>
      <c r="J11" s="83"/>
      <c r="K11" s="83"/>
      <c r="L11" s="83"/>
      <c r="M11" s="83"/>
      <c r="N11" s="83"/>
      <c r="O11" s="83"/>
      <c r="P11" s="83"/>
      <c r="Q11" s="83"/>
      <c r="R11" s="83"/>
      <c r="S11" s="83"/>
      <c r="T11" s="83"/>
      <c r="U11" s="83">
        <f>SUBTOTAL(9,労働保険料算定基礎賃金等の報告[[#This Row],[4月]:[賞与等３]])</f>
        <v>0</v>
      </c>
    </row>
    <row r="12" spans="1:24" x14ac:dyDescent="0.4">
      <c r="A12" s="84">
        <v>8</v>
      </c>
      <c r="C12" s="86"/>
      <c r="D12" s="86"/>
      <c r="F12" s="83"/>
      <c r="G12" s="83"/>
      <c r="H12" s="83"/>
      <c r="I12" s="83"/>
      <c r="J12" s="83"/>
      <c r="K12" s="83"/>
      <c r="L12" s="83"/>
      <c r="M12" s="83"/>
      <c r="N12" s="83"/>
      <c r="O12" s="83"/>
      <c r="P12" s="83"/>
      <c r="Q12" s="83"/>
      <c r="R12" s="83"/>
      <c r="S12" s="83"/>
      <c r="T12" s="83"/>
      <c r="U12" s="83">
        <f>SUBTOTAL(9,労働保険料算定基礎賃金等の報告[[#This Row],[4月]:[賞与等３]])</f>
        <v>0</v>
      </c>
    </row>
    <row r="13" spans="1:24" x14ac:dyDescent="0.4">
      <c r="A13" s="84">
        <v>9</v>
      </c>
      <c r="C13" s="86"/>
      <c r="D13" s="86"/>
      <c r="F13" s="83"/>
      <c r="G13" s="83"/>
      <c r="H13" s="83"/>
      <c r="I13" s="83"/>
      <c r="J13" s="83"/>
      <c r="K13" s="83"/>
      <c r="L13" s="83"/>
      <c r="M13" s="83"/>
      <c r="N13" s="83"/>
      <c r="O13" s="83"/>
      <c r="P13" s="83"/>
      <c r="Q13" s="83"/>
      <c r="R13" s="83"/>
      <c r="S13" s="83"/>
      <c r="T13" s="83"/>
      <c r="U13" s="83">
        <f>SUBTOTAL(9,労働保険料算定基礎賃金等の報告[[#This Row],[4月]:[賞与等３]])</f>
        <v>0</v>
      </c>
    </row>
    <row r="14" spans="1:24" x14ac:dyDescent="0.4">
      <c r="A14" s="84">
        <v>10</v>
      </c>
      <c r="C14" s="86"/>
      <c r="D14" s="86"/>
      <c r="F14" s="83"/>
      <c r="G14" s="83"/>
      <c r="H14" s="83"/>
      <c r="I14" s="83"/>
      <c r="J14" s="83"/>
      <c r="K14" s="83"/>
      <c r="L14" s="83"/>
      <c r="M14" s="83"/>
      <c r="N14" s="83"/>
      <c r="O14" s="83"/>
      <c r="P14" s="83"/>
      <c r="Q14" s="83"/>
      <c r="R14" s="83"/>
      <c r="S14" s="83"/>
      <c r="T14" s="83"/>
      <c r="U14" s="83">
        <f>SUBTOTAL(9,労働保険料算定基礎賃金等の報告[[#This Row],[4月]:[賞与等３]])</f>
        <v>0</v>
      </c>
    </row>
    <row r="15" spans="1:24" x14ac:dyDescent="0.4">
      <c r="A15" s="84">
        <v>11</v>
      </c>
      <c r="C15" s="86"/>
      <c r="D15" s="86"/>
      <c r="F15" s="83"/>
      <c r="G15" s="83"/>
      <c r="H15" s="83"/>
      <c r="I15" s="83"/>
      <c r="J15" s="83"/>
      <c r="K15" s="83"/>
      <c r="L15" s="83"/>
      <c r="M15" s="83"/>
      <c r="N15" s="83"/>
      <c r="O15" s="83"/>
      <c r="P15" s="83"/>
      <c r="Q15" s="83"/>
      <c r="R15" s="83"/>
      <c r="S15" s="83"/>
      <c r="T15" s="83"/>
      <c r="U15" s="83">
        <f>SUBTOTAL(9,労働保険料算定基礎賃金等の報告[[#This Row],[4月]:[賞与等３]])</f>
        <v>0</v>
      </c>
    </row>
    <row r="16" spans="1:24" x14ac:dyDescent="0.4">
      <c r="A16" s="84">
        <v>12</v>
      </c>
      <c r="C16" s="86"/>
      <c r="D16" s="86"/>
      <c r="F16" s="83"/>
      <c r="G16" s="83"/>
      <c r="H16" s="83"/>
      <c r="I16" s="83"/>
      <c r="J16" s="83"/>
      <c r="K16" s="83"/>
      <c r="L16" s="83"/>
      <c r="M16" s="83"/>
      <c r="N16" s="83"/>
      <c r="O16" s="83"/>
      <c r="P16" s="83"/>
      <c r="Q16" s="83"/>
      <c r="R16" s="83"/>
      <c r="S16" s="83"/>
      <c r="T16" s="83"/>
      <c r="U16" s="83">
        <f>SUBTOTAL(9,労働保険料算定基礎賃金等の報告[[#This Row],[4月]:[賞与等３]])</f>
        <v>0</v>
      </c>
    </row>
    <row r="17" spans="1:21" x14ac:dyDescent="0.4">
      <c r="A17" s="84">
        <v>13</v>
      </c>
      <c r="C17" s="86"/>
      <c r="D17" s="86"/>
      <c r="F17" s="83"/>
      <c r="G17" s="83"/>
      <c r="H17" s="83"/>
      <c r="I17" s="83"/>
      <c r="J17" s="83"/>
      <c r="K17" s="83"/>
      <c r="L17" s="83"/>
      <c r="M17" s="83"/>
      <c r="N17" s="83"/>
      <c r="O17" s="83"/>
      <c r="P17" s="83"/>
      <c r="Q17" s="83"/>
      <c r="R17" s="83"/>
      <c r="S17" s="83"/>
      <c r="T17" s="83"/>
      <c r="U17" s="83">
        <f>SUBTOTAL(9,労働保険料算定基礎賃金等の報告[[#This Row],[4月]:[賞与等３]])</f>
        <v>0</v>
      </c>
    </row>
    <row r="18" spans="1:21" x14ac:dyDescent="0.4">
      <c r="A18" s="84">
        <v>14</v>
      </c>
      <c r="C18" s="86"/>
      <c r="D18" s="86"/>
      <c r="F18" s="83"/>
      <c r="G18" s="83"/>
      <c r="H18" s="83"/>
      <c r="I18" s="83"/>
      <c r="J18" s="83"/>
      <c r="K18" s="83"/>
      <c r="L18" s="83"/>
      <c r="M18" s="83"/>
      <c r="N18" s="83"/>
      <c r="O18" s="83"/>
      <c r="P18" s="83"/>
      <c r="Q18" s="83"/>
      <c r="R18" s="83"/>
      <c r="S18" s="83"/>
      <c r="T18" s="83"/>
      <c r="U18" s="83">
        <f>SUBTOTAL(9,労働保険料算定基礎賃金等の報告[[#This Row],[4月]:[賞与等３]])</f>
        <v>0</v>
      </c>
    </row>
    <row r="19" spans="1:21" x14ac:dyDescent="0.4">
      <c r="A19" s="84">
        <v>15</v>
      </c>
      <c r="C19" s="86"/>
      <c r="D19" s="86"/>
      <c r="F19" s="83"/>
      <c r="G19" s="83"/>
      <c r="H19" s="83"/>
      <c r="I19" s="83"/>
      <c r="J19" s="83"/>
      <c r="K19" s="83"/>
      <c r="L19" s="83"/>
      <c r="M19" s="83"/>
      <c r="N19" s="83"/>
      <c r="O19" s="83"/>
      <c r="P19" s="83"/>
      <c r="Q19" s="83"/>
      <c r="R19" s="83"/>
      <c r="S19" s="83"/>
      <c r="T19" s="83"/>
      <c r="U19" s="83">
        <f>SUBTOTAL(9,労働保険料算定基礎賃金等の報告[[#This Row],[4月]:[賞与等３]])</f>
        <v>0</v>
      </c>
    </row>
    <row r="20" spans="1:21" x14ac:dyDescent="0.4">
      <c r="A20" s="84">
        <v>16</v>
      </c>
      <c r="C20" s="86"/>
      <c r="D20" s="86"/>
      <c r="F20" s="83"/>
      <c r="G20" s="83"/>
      <c r="H20" s="83"/>
      <c r="I20" s="83"/>
      <c r="J20" s="83"/>
      <c r="K20" s="83"/>
      <c r="L20" s="83"/>
      <c r="M20" s="83"/>
      <c r="N20" s="83"/>
      <c r="O20" s="83"/>
      <c r="P20" s="83"/>
      <c r="Q20" s="83"/>
      <c r="R20" s="83"/>
      <c r="S20" s="83"/>
      <c r="T20" s="83"/>
      <c r="U20" s="83">
        <f>SUBTOTAL(9,労働保険料算定基礎賃金等の報告[[#This Row],[4月]:[賞与等３]])</f>
        <v>0</v>
      </c>
    </row>
    <row r="21" spans="1:21" x14ac:dyDescent="0.4">
      <c r="A21" s="84">
        <v>17</v>
      </c>
      <c r="C21" s="86"/>
      <c r="D21" s="86"/>
      <c r="F21" s="83"/>
      <c r="G21" s="83"/>
      <c r="H21" s="83"/>
      <c r="I21" s="83"/>
      <c r="J21" s="83"/>
      <c r="K21" s="83"/>
      <c r="L21" s="83"/>
      <c r="M21" s="83"/>
      <c r="N21" s="83"/>
      <c r="O21" s="83"/>
      <c r="P21" s="83"/>
      <c r="Q21" s="83"/>
      <c r="R21" s="83"/>
      <c r="S21" s="83"/>
      <c r="T21" s="83"/>
      <c r="U21" s="83">
        <f>SUBTOTAL(9,労働保険料算定基礎賃金等の報告[[#This Row],[4月]:[賞与等３]])</f>
        <v>0</v>
      </c>
    </row>
    <row r="22" spans="1:21" x14ac:dyDescent="0.4">
      <c r="A22" s="84">
        <v>18</v>
      </c>
      <c r="C22" s="86"/>
      <c r="D22" s="86"/>
      <c r="F22" s="83"/>
      <c r="G22" s="83"/>
      <c r="H22" s="83"/>
      <c r="I22" s="83"/>
      <c r="J22" s="83"/>
      <c r="K22" s="83"/>
      <c r="L22" s="83"/>
      <c r="M22" s="83"/>
      <c r="N22" s="83"/>
      <c r="O22" s="83"/>
      <c r="P22" s="83"/>
      <c r="Q22" s="83"/>
      <c r="R22" s="83"/>
      <c r="S22" s="83"/>
      <c r="T22" s="83"/>
      <c r="U22" s="83">
        <f>SUBTOTAL(9,労働保険料算定基礎賃金等の報告[[#This Row],[4月]:[賞与等３]])</f>
        <v>0</v>
      </c>
    </row>
    <row r="23" spans="1:21" x14ac:dyDescent="0.4">
      <c r="A23" s="84">
        <v>19</v>
      </c>
      <c r="C23" s="86"/>
      <c r="D23" s="86"/>
      <c r="F23" s="83"/>
      <c r="G23" s="83"/>
      <c r="H23" s="83"/>
      <c r="I23" s="83"/>
      <c r="J23" s="83"/>
      <c r="K23" s="83"/>
      <c r="L23" s="83"/>
      <c r="M23" s="83"/>
      <c r="N23" s="83"/>
      <c r="O23" s="83"/>
      <c r="P23" s="83"/>
      <c r="Q23" s="83"/>
      <c r="R23" s="83"/>
      <c r="S23" s="83"/>
      <c r="T23" s="83"/>
      <c r="U23" s="83">
        <f>SUBTOTAL(9,労働保険料算定基礎賃金等の報告[[#This Row],[4月]:[賞与等３]])</f>
        <v>0</v>
      </c>
    </row>
    <row r="24" spans="1:21" x14ac:dyDescent="0.4">
      <c r="A24" s="84">
        <v>20</v>
      </c>
      <c r="C24" s="86"/>
      <c r="D24" s="86"/>
      <c r="F24" s="83"/>
      <c r="G24" s="83"/>
      <c r="H24" s="83"/>
      <c r="I24" s="83"/>
      <c r="J24" s="83"/>
      <c r="K24" s="83"/>
      <c r="L24" s="83"/>
      <c r="M24" s="83"/>
      <c r="N24" s="83"/>
      <c r="O24" s="83"/>
      <c r="P24" s="83"/>
      <c r="Q24" s="83"/>
      <c r="R24" s="83"/>
      <c r="S24" s="83"/>
      <c r="T24" s="83"/>
      <c r="U24" s="83">
        <f>SUBTOTAL(9,労働保険料算定基礎賃金等の報告[[#This Row],[4月]:[賞与等３]])</f>
        <v>0</v>
      </c>
    </row>
  </sheetData>
  <mergeCells count="2">
    <mergeCell ref="R3:T3"/>
    <mergeCell ref="F3:Q3"/>
  </mergeCells>
  <phoneticPr fontId="2"/>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995A-70D0-4D9C-ACF3-88871E74E668}">
  <sheetPr>
    <tabColor theme="5" tint="0.79998168889431442"/>
    <outlinePr summaryBelow="0" summaryRight="0"/>
    <pageSetUpPr fitToPage="1"/>
  </sheetPr>
  <dimension ref="A1:I164"/>
  <sheetViews>
    <sheetView view="pageBreakPreview" zoomScaleNormal="55" zoomScaleSheetLayoutView="100" workbookViewId="0">
      <selection activeCell="G30" sqref="G30"/>
    </sheetView>
  </sheetViews>
  <sheetFormatPr defaultRowHeight="18.75" x14ac:dyDescent="0.4"/>
  <cols>
    <col min="1" max="1" width="8.625" style="58" customWidth="1"/>
    <col min="2" max="2" width="17.875" style="58" customWidth="1"/>
    <col min="3" max="6" width="14.625" style="58" customWidth="1"/>
    <col min="7" max="7" width="14.625" style="58" customWidth="1" collapsed="1"/>
    <col min="8" max="8" width="21" style="58" customWidth="1"/>
    <col min="9" max="9" width="16.5" style="58" customWidth="1"/>
    <col min="10" max="19" width="9" style="58"/>
    <col min="20" max="20" width="9" style="58" customWidth="1"/>
    <col min="21" max="16384" width="9" style="58"/>
  </cols>
  <sheetData>
    <row r="1" spans="1:9" ht="25.5" x14ac:dyDescent="0.4">
      <c r="A1" s="16" t="s">
        <v>68</v>
      </c>
    </row>
    <row r="2" spans="1:9" ht="25.5" x14ac:dyDescent="0.4">
      <c r="A2" s="16" t="s">
        <v>5</v>
      </c>
    </row>
    <row r="3" spans="1:9" ht="22.5" customHeight="1" x14ac:dyDescent="0.4">
      <c r="A3" s="118" t="s">
        <v>4</v>
      </c>
      <c r="B3" s="119"/>
      <c r="C3" s="119"/>
      <c r="D3" s="119"/>
      <c r="E3" s="124" t="s">
        <v>0</v>
      </c>
      <c r="F3" s="125"/>
      <c r="G3" s="35"/>
      <c r="H3" s="118" t="s">
        <v>3</v>
      </c>
      <c r="I3" s="118"/>
    </row>
    <row r="4" spans="1:9" ht="22.5" customHeight="1" x14ac:dyDescent="0.4">
      <c r="A4" s="118"/>
      <c r="B4" s="116"/>
      <c r="C4" s="116"/>
      <c r="D4" s="116"/>
      <c r="E4" s="120"/>
      <c r="F4" s="121"/>
      <c r="G4" s="88"/>
      <c r="H4" s="126"/>
      <c r="I4" s="126"/>
    </row>
    <row r="5" spans="1:9" ht="22.5" customHeight="1" x14ac:dyDescent="0.4">
      <c r="A5" s="118" t="s">
        <v>1</v>
      </c>
      <c r="B5" s="116"/>
      <c r="C5" s="116"/>
      <c r="D5" s="116"/>
      <c r="E5" s="122"/>
      <c r="F5" s="123"/>
      <c r="G5" s="88"/>
      <c r="H5" s="126"/>
      <c r="I5" s="126"/>
    </row>
    <row r="6" spans="1:9" ht="22.5" customHeight="1" x14ac:dyDescent="0.4">
      <c r="A6" s="118"/>
      <c r="B6" s="116"/>
      <c r="C6" s="116"/>
      <c r="D6" s="116"/>
      <c r="E6" s="35"/>
      <c r="F6" s="35"/>
      <c r="G6" s="35"/>
    </row>
    <row r="7" spans="1:9" ht="22.5" customHeight="1" x14ac:dyDescent="0.4">
      <c r="A7" s="115" t="s">
        <v>2</v>
      </c>
      <c r="B7" s="116"/>
      <c r="C7" s="116"/>
      <c r="D7" s="116"/>
      <c r="E7" s="34"/>
      <c r="F7" s="34"/>
      <c r="G7" s="34"/>
    </row>
    <row r="8" spans="1:9" ht="22.5" customHeight="1" x14ac:dyDescent="0.4">
      <c r="A8" s="115"/>
      <c r="B8" s="117"/>
      <c r="C8" s="117"/>
      <c r="D8" s="117"/>
      <c r="E8" s="34"/>
      <c r="F8" s="34"/>
      <c r="G8" s="34"/>
    </row>
    <row r="9" spans="1:9" ht="18" customHeight="1" x14ac:dyDescent="0.4">
      <c r="C9" s="33"/>
      <c r="D9" s="32"/>
      <c r="E9" s="91"/>
      <c r="F9" s="91"/>
      <c r="G9" s="91"/>
      <c r="H9" s="91"/>
    </row>
    <row r="10" spans="1:9" ht="26.25" thickBot="1" x14ac:dyDescent="0.45">
      <c r="A10" s="16" t="s">
        <v>24</v>
      </c>
      <c r="H10" s="1"/>
    </row>
    <row r="11" spans="1:9" ht="24.75" thickBot="1" x14ac:dyDescent="0.45">
      <c r="A11" s="25"/>
      <c r="B11" s="26"/>
      <c r="C11" s="95" t="s">
        <v>22</v>
      </c>
      <c r="D11" s="97"/>
      <c r="E11" s="97"/>
      <c r="F11" s="97"/>
      <c r="G11" s="97"/>
      <c r="H11" s="98" t="s">
        <v>6</v>
      </c>
      <c r="I11" s="101" t="s">
        <v>7</v>
      </c>
    </row>
    <row r="12" spans="1:9" ht="38.25" customHeight="1" x14ac:dyDescent="0.4">
      <c r="A12" s="25"/>
      <c r="B12" s="27" t="s">
        <v>16</v>
      </c>
      <c r="C12" s="36"/>
      <c r="D12" s="37"/>
      <c r="E12" s="37"/>
      <c r="F12" s="37"/>
      <c r="G12" s="56"/>
      <c r="H12" s="99"/>
      <c r="I12" s="102"/>
    </row>
    <row r="13" spans="1:9" ht="38.25" customHeight="1" x14ac:dyDescent="0.4">
      <c r="A13" s="25"/>
      <c r="B13" s="13" t="str">
        <f ca="1">管理用!$A$11&amp;"度内に
雇用/離職年月日"</f>
        <v>令和7年度内に
雇用/離職年月日</v>
      </c>
      <c r="C13" s="38"/>
      <c r="D13" s="66"/>
      <c r="E13" s="69"/>
      <c r="F13" s="69"/>
      <c r="G13" s="70"/>
      <c r="H13" s="99"/>
      <c r="I13" s="102"/>
    </row>
    <row r="14" spans="1:9" ht="44.25" customHeight="1" thickBot="1" x14ac:dyDescent="0.45">
      <c r="A14" s="25"/>
      <c r="B14" s="14" t="s">
        <v>30</v>
      </c>
      <c r="C14" s="57"/>
      <c r="D14" s="73"/>
      <c r="E14" s="73"/>
      <c r="F14" s="73"/>
      <c r="G14" s="74"/>
      <c r="H14" s="100"/>
      <c r="I14" s="103"/>
    </row>
    <row r="15" spans="1:9" ht="33.75" customHeight="1" x14ac:dyDescent="0.4">
      <c r="A15" s="104" t="s">
        <v>31</v>
      </c>
      <c r="B15" s="63" t="str">
        <f ca="1">管理用!$A$11&amp;"4月"</f>
        <v>令和7年4月</v>
      </c>
      <c r="C15" s="39"/>
      <c r="D15" s="40"/>
      <c r="E15" s="40"/>
      <c r="F15" s="40"/>
      <c r="G15" s="41"/>
      <c r="H15" s="54" t="str">
        <f t="shared" ref="H15:H28" si="0">IF(SUM(C15:G15)&lt;&gt;0,SUM(C15:G15),"")</f>
        <v/>
      </c>
      <c r="I15" s="55" t="str">
        <f t="shared" ref="I15:I28" si="1">IF(COUNTA(C15:G15)&lt;&gt;0,COUNTA(C15:G15),"")</f>
        <v/>
      </c>
    </row>
    <row r="16" spans="1:9" ht="33.75" customHeight="1" x14ac:dyDescent="0.4">
      <c r="A16" s="105"/>
      <c r="B16" s="64" t="str">
        <f ca="1">管理用!$A$11&amp;"5月"</f>
        <v>令和7年5月</v>
      </c>
      <c r="C16" s="42"/>
      <c r="D16" s="43"/>
      <c r="E16" s="43"/>
      <c r="F16" s="43"/>
      <c r="G16" s="44"/>
      <c r="H16" s="42" t="str">
        <f t="shared" si="0"/>
        <v/>
      </c>
      <c r="I16" s="45" t="str">
        <f t="shared" si="1"/>
        <v/>
      </c>
    </row>
    <row r="17" spans="1:9" ht="33.75" customHeight="1" x14ac:dyDescent="0.4">
      <c r="A17" s="105"/>
      <c r="B17" s="64" t="str">
        <f ca="1">管理用!$A$11&amp;"6月"</f>
        <v>令和7年6月</v>
      </c>
      <c r="C17" s="42"/>
      <c r="D17" s="43"/>
      <c r="E17" s="43"/>
      <c r="F17" s="43"/>
      <c r="G17" s="44"/>
      <c r="H17" s="42" t="str">
        <f t="shared" si="0"/>
        <v/>
      </c>
      <c r="I17" s="45" t="str">
        <f t="shared" si="1"/>
        <v/>
      </c>
    </row>
    <row r="18" spans="1:9" ht="33.75" customHeight="1" x14ac:dyDescent="0.4">
      <c r="A18" s="105"/>
      <c r="B18" s="64" t="str">
        <f ca="1">管理用!$A$11&amp;"7月"</f>
        <v>令和7年7月</v>
      </c>
      <c r="C18" s="42"/>
      <c r="D18" s="43"/>
      <c r="E18" s="43"/>
      <c r="F18" s="43"/>
      <c r="G18" s="44"/>
      <c r="H18" s="42" t="str">
        <f t="shared" si="0"/>
        <v/>
      </c>
      <c r="I18" s="45" t="str">
        <f t="shared" si="1"/>
        <v/>
      </c>
    </row>
    <row r="19" spans="1:9" ht="33.75" customHeight="1" x14ac:dyDescent="0.4">
      <c r="A19" s="105"/>
      <c r="B19" s="64" t="str">
        <f ca="1">管理用!$A$11&amp;"8月"</f>
        <v>令和7年8月</v>
      </c>
      <c r="C19" s="42"/>
      <c r="D19" s="43"/>
      <c r="E19" s="43"/>
      <c r="F19" s="43"/>
      <c r="G19" s="44"/>
      <c r="H19" s="42" t="str">
        <f t="shared" si="0"/>
        <v/>
      </c>
      <c r="I19" s="45" t="str">
        <f t="shared" si="1"/>
        <v/>
      </c>
    </row>
    <row r="20" spans="1:9" ht="33.75" customHeight="1" x14ac:dyDescent="0.4">
      <c r="A20" s="105"/>
      <c r="B20" s="64" t="str">
        <f ca="1">管理用!$A$11&amp;"9月"</f>
        <v>令和7年9月</v>
      </c>
      <c r="C20" s="42"/>
      <c r="D20" s="43"/>
      <c r="E20" s="43"/>
      <c r="F20" s="43"/>
      <c r="G20" s="44"/>
      <c r="H20" s="42" t="str">
        <f t="shared" si="0"/>
        <v/>
      </c>
      <c r="I20" s="45" t="str">
        <f t="shared" si="1"/>
        <v/>
      </c>
    </row>
    <row r="21" spans="1:9" ht="33.75" customHeight="1" x14ac:dyDescent="0.4">
      <c r="A21" s="105"/>
      <c r="B21" s="64" t="str">
        <f ca="1">管理用!$A$11&amp;"10月"</f>
        <v>令和7年10月</v>
      </c>
      <c r="C21" s="42"/>
      <c r="D21" s="43"/>
      <c r="E21" s="43"/>
      <c r="F21" s="43"/>
      <c r="G21" s="44"/>
      <c r="H21" s="42" t="str">
        <f t="shared" si="0"/>
        <v/>
      </c>
      <c r="I21" s="45" t="str">
        <f t="shared" si="1"/>
        <v/>
      </c>
    </row>
    <row r="22" spans="1:9" ht="33.75" customHeight="1" x14ac:dyDescent="0.4">
      <c r="A22" s="105"/>
      <c r="B22" s="64" t="str">
        <f ca="1">管理用!$A$11&amp;"11月"</f>
        <v>令和7年11月</v>
      </c>
      <c r="C22" s="42"/>
      <c r="D22" s="43"/>
      <c r="E22" s="43"/>
      <c r="F22" s="43"/>
      <c r="G22" s="44"/>
      <c r="H22" s="42" t="str">
        <f t="shared" si="0"/>
        <v/>
      </c>
      <c r="I22" s="45" t="str">
        <f t="shared" si="1"/>
        <v/>
      </c>
    </row>
    <row r="23" spans="1:9" ht="33.75" customHeight="1" x14ac:dyDescent="0.4">
      <c r="A23" s="105"/>
      <c r="B23" s="64" t="str">
        <f ca="1">管理用!$A$11&amp;"12月"</f>
        <v>令和7年12月</v>
      </c>
      <c r="C23" s="42"/>
      <c r="D23" s="43"/>
      <c r="E23" s="43"/>
      <c r="F23" s="43"/>
      <c r="G23" s="44"/>
      <c r="H23" s="42" t="str">
        <f t="shared" si="0"/>
        <v/>
      </c>
      <c r="I23" s="45" t="str">
        <f t="shared" si="1"/>
        <v/>
      </c>
    </row>
    <row r="24" spans="1:9" ht="33.75" customHeight="1" x14ac:dyDescent="0.4">
      <c r="A24" s="105"/>
      <c r="B24" s="64" t="str">
        <f ca="1">管理用!$B$11&amp;"1月"</f>
        <v>令和8年1月</v>
      </c>
      <c r="C24" s="42"/>
      <c r="D24" s="43"/>
      <c r="E24" s="43"/>
      <c r="F24" s="43"/>
      <c r="G24" s="44"/>
      <c r="H24" s="42" t="str">
        <f t="shared" si="0"/>
        <v/>
      </c>
      <c r="I24" s="45" t="str">
        <f t="shared" si="1"/>
        <v/>
      </c>
    </row>
    <row r="25" spans="1:9" ht="33.75" customHeight="1" x14ac:dyDescent="0.4">
      <c r="A25" s="105"/>
      <c r="B25" s="64" t="str">
        <f ca="1">管理用!$B$11&amp;"2月"</f>
        <v>令和8年2月</v>
      </c>
      <c r="C25" s="42"/>
      <c r="D25" s="43"/>
      <c r="E25" s="43"/>
      <c r="F25" s="43"/>
      <c r="G25" s="44"/>
      <c r="H25" s="42" t="str">
        <f t="shared" si="0"/>
        <v/>
      </c>
      <c r="I25" s="45" t="str">
        <f t="shared" si="1"/>
        <v/>
      </c>
    </row>
    <row r="26" spans="1:9" ht="33.75" customHeight="1" x14ac:dyDescent="0.4">
      <c r="A26" s="106"/>
      <c r="B26" s="64" t="str">
        <f ca="1">管理用!$B$11&amp;"3月"</f>
        <v>令和8年3月</v>
      </c>
      <c r="C26" s="42"/>
      <c r="D26" s="43"/>
      <c r="E26" s="43"/>
      <c r="F26" s="43"/>
      <c r="G26" s="44"/>
      <c r="H26" s="42" t="str">
        <f t="shared" si="0"/>
        <v/>
      </c>
      <c r="I26" s="45" t="str">
        <f t="shared" si="1"/>
        <v/>
      </c>
    </row>
    <row r="27" spans="1:9" ht="33.75" customHeight="1" x14ac:dyDescent="0.4">
      <c r="A27" s="107" t="s">
        <v>9</v>
      </c>
      <c r="B27" s="29"/>
      <c r="C27" s="42"/>
      <c r="D27" s="43"/>
      <c r="E27" s="43"/>
      <c r="F27" s="43"/>
      <c r="G27" s="44"/>
      <c r="H27" s="42" t="str">
        <f t="shared" si="0"/>
        <v/>
      </c>
      <c r="I27" s="45" t="str">
        <f t="shared" si="1"/>
        <v/>
      </c>
    </row>
    <row r="28" spans="1:9" ht="33.75" customHeight="1" thickBot="1" x14ac:dyDescent="0.45">
      <c r="A28" s="108"/>
      <c r="B28" s="30"/>
      <c r="C28" s="46"/>
      <c r="D28" s="47"/>
      <c r="E28" s="47"/>
      <c r="F28" s="47"/>
      <c r="G28" s="48"/>
      <c r="H28" s="46" t="str">
        <f t="shared" si="0"/>
        <v/>
      </c>
      <c r="I28" s="49" t="str">
        <f t="shared" si="1"/>
        <v/>
      </c>
    </row>
    <row r="29" spans="1:9" ht="33.75" customHeight="1" thickBot="1" x14ac:dyDescent="0.45">
      <c r="A29" s="95" t="s">
        <v>8</v>
      </c>
      <c r="B29" s="96"/>
      <c r="C29" s="50" t="str">
        <f>IF(SUM(C15:C28)&lt;&gt;0,SUM(C15:C28),"")</f>
        <v/>
      </c>
      <c r="D29" s="51" t="str">
        <f t="shared" ref="D29:H29" si="2">IF(SUM(D15:D28)&lt;&gt;0,SUM(D15:D28),"")</f>
        <v/>
      </c>
      <c r="E29" s="51" t="str">
        <f t="shared" si="2"/>
        <v/>
      </c>
      <c r="F29" s="51" t="str">
        <f t="shared" si="2"/>
        <v/>
      </c>
      <c r="G29" s="52"/>
      <c r="H29" s="50" t="str">
        <f t="shared" si="2"/>
        <v/>
      </c>
      <c r="I29" s="53"/>
    </row>
    <row r="30" spans="1:9" ht="33.75" customHeight="1" x14ac:dyDescent="0.4"/>
    <row r="31" spans="1:9" ht="26.25" customHeight="1" x14ac:dyDescent="0.4">
      <c r="A31" s="92" t="s">
        <v>10</v>
      </c>
      <c r="B31" s="25"/>
      <c r="C31" s="25"/>
      <c r="D31" s="25"/>
    </row>
    <row r="32" spans="1:9" ht="26.25" customHeight="1" x14ac:dyDescent="0.4">
      <c r="A32" s="92" t="s">
        <v>70</v>
      </c>
      <c r="B32" s="25"/>
      <c r="C32" s="25"/>
      <c r="D32" s="25"/>
    </row>
    <row r="33" spans="1:4" ht="26.25" customHeight="1" x14ac:dyDescent="0.4">
      <c r="A33" s="90" t="str">
        <f ca="1">"　③ 雇入/離職年月日には、"&amp;管理用!$A$11&amp;"度中に雇入・離職した場合に、その日付を記入してください。"</f>
        <v>　③ 雇入/離職年月日には、令和7年度中に雇入・離職した場合に、その日付を記入してください。</v>
      </c>
      <c r="B33" s="25"/>
      <c r="C33" s="25"/>
      <c r="D33" s="25"/>
    </row>
    <row r="34" spans="1:4" ht="26.25" customHeight="1" x14ac:dyDescent="0.4">
      <c r="A34" s="90" t="s">
        <v>71</v>
      </c>
      <c r="B34" s="25"/>
      <c r="C34" s="25"/>
      <c r="D34" s="25"/>
    </row>
    <row r="35" spans="1:4" ht="23.25" customHeight="1" x14ac:dyDescent="0.4">
      <c r="A35" s="90" t="s">
        <v>72</v>
      </c>
      <c r="B35" s="25"/>
      <c r="C35" s="25"/>
      <c r="D35" s="25"/>
    </row>
    <row r="36" spans="1:4" ht="33.75" customHeight="1" x14ac:dyDescent="0.4">
      <c r="A36" s="93" t="s">
        <v>73</v>
      </c>
    </row>
    <row r="37" spans="1:4" ht="33.75" customHeight="1" x14ac:dyDescent="0.4"/>
    <row r="38" spans="1:4" ht="33.75" customHeight="1" x14ac:dyDescent="0.4"/>
    <row r="39" spans="1:4" ht="33.75" customHeight="1" x14ac:dyDescent="0.4"/>
    <row r="40" spans="1:4" ht="33.75" customHeight="1" x14ac:dyDescent="0.4"/>
    <row r="41" spans="1:4" ht="33.75" customHeight="1" x14ac:dyDescent="0.4"/>
    <row r="42" spans="1:4" ht="33.75" customHeight="1" x14ac:dyDescent="0.4"/>
    <row r="43" spans="1:4" ht="33.75" customHeight="1" x14ac:dyDescent="0.4"/>
    <row r="44" spans="1:4" ht="33.75" customHeight="1" x14ac:dyDescent="0.4"/>
    <row r="45" spans="1:4" ht="33.75" customHeight="1" x14ac:dyDescent="0.4"/>
    <row r="46" spans="1:4" ht="33.75" customHeight="1" x14ac:dyDescent="0.4"/>
    <row r="47" spans="1:4" ht="33.75" customHeight="1" x14ac:dyDescent="0.4"/>
    <row r="48" spans="1:4" ht="33.75" customHeight="1" x14ac:dyDescent="0.4"/>
    <row r="49" s="58" customFormat="1" ht="33.75" customHeight="1" x14ac:dyDescent="0.4"/>
    <row r="50" s="58" customFormat="1" ht="33.75" customHeight="1" x14ac:dyDescent="0.4"/>
    <row r="51" s="58" customFormat="1" ht="33.75" customHeight="1" x14ac:dyDescent="0.4"/>
    <row r="52" s="58" customFormat="1" ht="33.75" customHeight="1" x14ac:dyDescent="0.4"/>
    <row r="53" s="58" customFormat="1" ht="33.75" customHeight="1" x14ac:dyDescent="0.4"/>
    <row r="54" s="58" customFormat="1" ht="33.75" customHeight="1" x14ac:dyDescent="0.4"/>
    <row r="55" s="58" customFormat="1" ht="33.75" customHeight="1" x14ac:dyDescent="0.4"/>
    <row r="56" s="58" customFormat="1" ht="33.75" customHeight="1" x14ac:dyDescent="0.4"/>
    <row r="57" s="58" customFormat="1" ht="33.75" customHeight="1" x14ac:dyDescent="0.4"/>
    <row r="58" s="58" customFormat="1" ht="33.75" customHeight="1" x14ac:dyDescent="0.4"/>
    <row r="59" s="58" customFormat="1" ht="33.75" customHeight="1" x14ac:dyDescent="0.4"/>
    <row r="60" s="58" customFormat="1" ht="33.75" customHeight="1" x14ac:dyDescent="0.4"/>
    <row r="61" s="58" customFormat="1" ht="33.75" customHeight="1" x14ac:dyDescent="0.4"/>
    <row r="62" s="58" customFormat="1" ht="33.75" customHeight="1" x14ac:dyDescent="0.4"/>
    <row r="63" s="58" customFormat="1" ht="33.75" customHeight="1" x14ac:dyDescent="0.4"/>
    <row r="64" s="58" customFormat="1" ht="33.75" customHeight="1" x14ac:dyDescent="0.4"/>
    <row r="65" s="58" customFormat="1" ht="33.75" customHeight="1" x14ac:dyDescent="0.4"/>
    <row r="66" s="58" customFormat="1" ht="33.75" customHeight="1" x14ac:dyDescent="0.4"/>
    <row r="67" s="58" customFormat="1" ht="33.75" customHeight="1" x14ac:dyDescent="0.4"/>
    <row r="68" s="58" customFormat="1" ht="33.75" customHeight="1" x14ac:dyDescent="0.4"/>
    <row r="69" s="58" customFormat="1" ht="33.75" customHeight="1" x14ac:dyDescent="0.4"/>
    <row r="70" s="58" customFormat="1" ht="33.75" customHeight="1" x14ac:dyDescent="0.4"/>
    <row r="71" s="58" customFormat="1" ht="33.75" customHeight="1" x14ac:dyDescent="0.4"/>
    <row r="72" s="58" customFormat="1" ht="33.75" customHeight="1" x14ac:dyDescent="0.4"/>
    <row r="73" s="58" customFormat="1" ht="33.75" customHeight="1" x14ac:dyDescent="0.4"/>
    <row r="74" s="58" customFormat="1" ht="33.75" customHeight="1" x14ac:dyDescent="0.4"/>
    <row r="75" s="58" customFormat="1" ht="33.75" customHeight="1" x14ac:dyDescent="0.4"/>
    <row r="76" s="58" customFormat="1" ht="33.75" customHeight="1" x14ac:dyDescent="0.4"/>
    <row r="77" s="58" customFormat="1" ht="33.75" customHeight="1" x14ac:dyDescent="0.4"/>
    <row r="78" s="58" customFormat="1" ht="33.75" customHeight="1" x14ac:dyDescent="0.4"/>
    <row r="79" s="58" customFormat="1" ht="33.75" customHeight="1" x14ac:dyDescent="0.4"/>
    <row r="80" s="58" customFormat="1" ht="33.75" customHeight="1" x14ac:dyDescent="0.4"/>
    <row r="81" s="58" customFormat="1" ht="33.75" customHeight="1" x14ac:dyDescent="0.4"/>
    <row r="82" s="58" customFormat="1" ht="33.75" customHeight="1" x14ac:dyDescent="0.4"/>
    <row r="83" s="58" customFormat="1" ht="33.75" customHeight="1" x14ac:dyDescent="0.4"/>
    <row r="84" s="58" customFormat="1" ht="33.75" customHeight="1" x14ac:dyDescent="0.4"/>
    <row r="85" s="58" customFormat="1" ht="33.75" customHeight="1" x14ac:dyDescent="0.4"/>
    <row r="86" s="58" customFormat="1" ht="33.75" customHeight="1" x14ac:dyDescent="0.4"/>
    <row r="87" s="58" customFormat="1" ht="33.75" customHeight="1" x14ac:dyDescent="0.4"/>
    <row r="88" s="58" customFormat="1" ht="33.75" customHeight="1" x14ac:dyDescent="0.4"/>
    <row r="89" s="58" customFormat="1" ht="33.75" customHeight="1" x14ac:dyDescent="0.4"/>
    <row r="90" s="58" customFormat="1" ht="33.75" customHeight="1" x14ac:dyDescent="0.4"/>
    <row r="91" s="58" customFormat="1" ht="33.75" customHeight="1" x14ac:dyDescent="0.4"/>
    <row r="92" s="58" customFormat="1" ht="33.75" customHeight="1" x14ac:dyDescent="0.4"/>
    <row r="93" s="58" customFormat="1" ht="33.75" customHeight="1" x14ac:dyDescent="0.4"/>
    <row r="94" s="58" customFormat="1" ht="33.75" customHeight="1" x14ac:dyDescent="0.4"/>
    <row r="95" s="58" customFormat="1" ht="33.75" customHeight="1" x14ac:dyDescent="0.4"/>
    <row r="96" s="58" customFormat="1" ht="33.75" customHeight="1" x14ac:dyDescent="0.4"/>
    <row r="97" s="58" customFormat="1" ht="33.75" customHeight="1" x14ac:dyDescent="0.4"/>
    <row r="98" s="58" customFormat="1" ht="33.75" customHeight="1" x14ac:dyDescent="0.4"/>
    <row r="99" s="58" customFormat="1" ht="33.75" customHeight="1" x14ac:dyDescent="0.4"/>
    <row r="100" s="58" customFormat="1" ht="33.75" customHeight="1" x14ac:dyDescent="0.4"/>
    <row r="101" s="58" customFormat="1" ht="33.75" customHeight="1" x14ac:dyDescent="0.4"/>
    <row r="102" s="58" customFormat="1" ht="33.75" customHeight="1" x14ac:dyDescent="0.4"/>
    <row r="103" s="58" customFormat="1" ht="33.75" customHeight="1" x14ac:dyDescent="0.4"/>
    <row r="104" s="58" customFormat="1" ht="33.75" customHeight="1" x14ac:dyDescent="0.4"/>
    <row r="105" s="58" customFormat="1" ht="33.75" customHeight="1" x14ac:dyDescent="0.4"/>
    <row r="106" s="58" customFormat="1" ht="33.75" customHeight="1" x14ac:dyDescent="0.4"/>
    <row r="107" s="58" customFormat="1" ht="33.75" customHeight="1" x14ac:dyDescent="0.4"/>
    <row r="108" s="58" customFormat="1" ht="33.75" customHeight="1" x14ac:dyDescent="0.4"/>
    <row r="109" s="58" customFormat="1" ht="33.75" customHeight="1" x14ac:dyDescent="0.4"/>
    <row r="110" s="58" customFormat="1" ht="33.75" customHeight="1" x14ac:dyDescent="0.4"/>
    <row r="111" s="58" customFormat="1" ht="33.75" customHeight="1" x14ac:dyDescent="0.4"/>
    <row r="112" s="58" customFormat="1" ht="33.75" customHeight="1" x14ac:dyDescent="0.4"/>
    <row r="113" s="58" customFormat="1" ht="33.75" customHeight="1" x14ac:dyDescent="0.4"/>
    <row r="114" s="58" customFormat="1" ht="33.75" customHeight="1" x14ac:dyDescent="0.4"/>
    <row r="115" s="58" customFormat="1" ht="33.75" customHeight="1" x14ac:dyDescent="0.4"/>
    <row r="116" s="58" customFormat="1" ht="33.75" customHeight="1" x14ac:dyDescent="0.4"/>
    <row r="117" s="58" customFormat="1" ht="33.75" customHeight="1" x14ac:dyDescent="0.4"/>
    <row r="118" s="58" customFormat="1" ht="33.75" customHeight="1" x14ac:dyDescent="0.4"/>
    <row r="119" s="58" customFormat="1" ht="33.75" customHeight="1" x14ac:dyDescent="0.4"/>
    <row r="120" s="58" customFormat="1" ht="33.75" customHeight="1" x14ac:dyDescent="0.4"/>
    <row r="121" s="58" customFormat="1" ht="33.75" customHeight="1" x14ac:dyDescent="0.4"/>
    <row r="122" s="58" customFormat="1" ht="33.75" customHeight="1" x14ac:dyDescent="0.4"/>
    <row r="123" s="58" customFormat="1" ht="33.75" customHeight="1" x14ac:dyDescent="0.4"/>
    <row r="124" s="58" customFormat="1" ht="33.75" customHeight="1" x14ac:dyDescent="0.4"/>
    <row r="125" s="58" customFormat="1" ht="33.75" customHeight="1" x14ac:dyDescent="0.4"/>
    <row r="126" s="58" customFormat="1" ht="33.75" customHeight="1" x14ac:dyDescent="0.4"/>
    <row r="127" s="58" customFormat="1" ht="33.75" customHeight="1" x14ac:dyDescent="0.4"/>
    <row r="128" s="58" customFormat="1" ht="33.75" customHeight="1" x14ac:dyDescent="0.4"/>
    <row r="129" s="58" customFormat="1" ht="33.75" customHeight="1" x14ac:dyDescent="0.4"/>
    <row r="130" s="58" customFormat="1" ht="33.75" customHeight="1" x14ac:dyDescent="0.4"/>
    <row r="131" s="58" customFormat="1" ht="33.75" customHeight="1" x14ac:dyDescent="0.4"/>
    <row r="132" s="58" customFormat="1" ht="33.75" customHeight="1" x14ac:dyDescent="0.4"/>
    <row r="133" s="58" customFormat="1" ht="33.75" customHeight="1" x14ac:dyDescent="0.4"/>
    <row r="134" s="58" customFormat="1" ht="33.75" customHeight="1" x14ac:dyDescent="0.4"/>
    <row r="135" s="58" customFormat="1" ht="33.75" customHeight="1" x14ac:dyDescent="0.4"/>
    <row r="136" s="58" customFormat="1" ht="33.75" customHeight="1" x14ac:dyDescent="0.4"/>
    <row r="137" s="58" customFormat="1" ht="33.75" customHeight="1" x14ac:dyDescent="0.4"/>
    <row r="138" s="58" customFormat="1" ht="33.75" customHeight="1" x14ac:dyDescent="0.4"/>
    <row r="139" s="58" customFormat="1" ht="33.75" customHeight="1" x14ac:dyDescent="0.4"/>
    <row r="140" s="58" customFormat="1" ht="33.75" customHeight="1" x14ac:dyDescent="0.4"/>
    <row r="141" s="58" customFormat="1" ht="33.75" customHeight="1" x14ac:dyDescent="0.4"/>
    <row r="142" s="58" customFormat="1" ht="33.75" customHeight="1" x14ac:dyDescent="0.4"/>
    <row r="143" s="58" customFormat="1" ht="33.75" customHeight="1" x14ac:dyDescent="0.4"/>
    <row r="144" s="58" customFormat="1" ht="33.75" customHeight="1" x14ac:dyDescent="0.4"/>
    <row r="145" s="58" customFormat="1" ht="33.75" customHeight="1" x14ac:dyDescent="0.4"/>
    <row r="146" s="58" customFormat="1" ht="33.75" customHeight="1" x14ac:dyDescent="0.4"/>
    <row r="147" s="58" customFormat="1" ht="33.75" customHeight="1" x14ac:dyDescent="0.4"/>
    <row r="148" s="58" customFormat="1" ht="33.75" customHeight="1" x14ac:dyDescent="0.4"/>
    <row r="149" s="58" customFormat="1" ht="33.75" customHeight="1" x14ac:dyDescent="0.4"/>
    <row r="150" s="58" customFormat="1" ht="33.75" customHeight="1" x14ac:dyDescent="0.4"/>
    <row r="151" s="58" customFormat="1" ht="33.75" customHeight="1" x14ac:dyDescent="0.4"/>
    <row r="152" s="58" customFormat="1" ht="33.75" customHeight="1" x14ac:dyDescent="0.4"/>
    <row r="153" s="58" customFormat="1" ht="33.75" customHeight="1" x14ac:dyDescent="0.4"/>
    <row r="154" s="58" customFormat="1" ht="33.75" customHeight="1" x14ac:dyDescent="0.4"/>
    <row r="155" s="58" customFormat="1" ht="33.75" customHeight="1" x14ac:dyDescent="0.4"/>
    <row r="156" s="58" customFormat="1" ht="33.75" customHeight="1" x14ac:dyDescent="0.4"/>
    <row r="157" s="58" customFormat="1" ht="33.75" customHeight="1" x14ac:dyDescent="0.4"/>
    <row r="158" s="58" customFormat="1" ht="33.75" customHeight="1" x14ac:dyDescent="0.4"/>
    <row r="159" s="58" customFormat="1" ht="33.75" customHeight="1" x14ac:dyDescent="0.4"/>
    <row r="160" s="58" customFormat="1" ht="33.75" customHeight="1" x14ac:dyDescent="0.4"/>
    <row r="161" s="58" customFormat="1" ht="33.75" customHeight="1" x14ac:dyDescent="0.4"/>
    <row r="162" s="58" customFormat="1" ht="33.75" customHeight="1" x14ac:dyDescent="0.4"/>
    <row r="163" s="58" customFormat="1" ht="33.75" customHeight="1" x14ac:dyDescent="0.4"/>
    <row r="164" s="58" customFormat="1" ht="33.75" customHeight="1" x14ac:dyDescent="0.4"/>
  </sheetData>
  <mergeCells count="16">
    <mergeCell ref="H11:H14"/>
    <mergeCell ref="I11:I14"/>
    <mergeCell ref="A3:A4"/>
    <mergeCell ref="A5:A6"/>
    <mergeCell ref="B5:D6"/>
    <mergeCell ref="B3:D4"/>
    <mergeCell ref="E4:F5"/>
    <mergeCell ref="E3:F3"/>
    <mergeCell ref="H4:I5"/>
    <mergeCell ref="H3:I3"/>
    <mergeCell ref="A15:A26"/>
    <mergeCell ref="A27:A28"/>
    <mergeCell ref="A29:B29"/>
    <mergeCell ref="A7:A8"/>
    <mergeCell ref="B7:D8"/>
    <mergeCell ref="C11:G11"/>
  </mergeCells>
  <phoneticPr fontId="2"/>
  <pageMargins left="0.25" right="0.25"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D04A4-0C76-45E2-BFD5-8CDEDE5DDC54}">
  <dimension ref="A1:D11"/>
  <sheetViews>
    <sheetView zoomScale="145" zoomScaleNormal="145" workbookViewId="0">
      <selection activeCell="C15" sqref="C15"/>
    </sheetView>
  </sheetViews>
  <sheetFormatPr defaultRowHeight="18.75" x14ac:dyDescent="0.4"/>
  <cols>
    <col min="1" max="1" width="10" bestFit="1" customWidth="1"/>
  </cols>
  <sheetData>
    <row r="1" spans="1:4" x14ac:dyDescent="0.4">
      <c r="A1" s="58" t="s">
        <v>32</v>
      </c>
    </row>
    <row r="2" spans="1:4" x14ac:dyDescent="0.4">
      <c r="A2" s="65">
        <v>46054</v>
      </c>
    </row>
    <row r="3" spans="1:4" x14ac:dyDescent="0.4">
      <c r="A3" s="58"/>
      <c r="B3" s="58"/>
      <c r="C3" s="58"/>
      <c r="D3" s="58"/>
    </row>
    <row r="4" spans="1:4" x14ac:dyDescent="0.4">
      <c r="A4" s="58" t="s">
        <v>17</v>
      </c>
      <c r="B4" s="59"/>
      <c r="C4" s="60"/>
      <c r="D4" s="61"/>
    </row>
    <row r="5" spans="1:4" x14ac:dyDescent="0.4">
      <c r="A5" s="61"/>
      <c r="B5" s="62" t="s">
        <v>27</v>
      </c>
      <c r="C5" s="61"/>
      <c r="D5" s="61"/>
    </row>
    <row r="6" spans="1:4" x14ac:dyDescent="0.4">
      <c r="A6" s="58" t="s">
        <v>18</v>
      </c>
      <c r="B6" s="61"/>
      <c r="C6" s="61"/>
      <c r="D6" s="61"/>
    </row>
    <row r="7" spans="1:4" x14ac:dyDescent="0.4">
      <c r="A7" s="61"/>
      <c r="B7" s="62" t="s">
        <v>28</v>
      </c>
      <c r="C7" s="61"/>
      <c r="D7" s="61"/>
    </row>
    <row r="8" spans="1:4" x14ac:dyDescent="0.4">
      <c r="A8" s="58"/>
      <c r="B8" s="61"/>
      <c r="C8" s="58"/>
      <c r="D8" s="58"/>
    </row>
    <row r="10" spans="1:4" x14ac:dyDescent="0.4">
      <c r="A10" s="58" t="s">
        <v>33</v>
      </c>
    </row>
    <row r="11" spans="1:4" x14ac:dyDescent="0.4">
      <c r="A11" t="str">
        <f ca="1">"令和"&amp;YEAR(TODAY())-2018-1&amp;"年"</f>
        <v>令和7年</v>
      </c>
      <c r="B11" t="str">
        <f ca="1">"令和"&amp;YEAR(TODAY())-2018&amp;"年"</f>
        <v>令和8年</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F46B8AEE5799449C274A31D9BF7E98" ma:contentTypeVersion="13" ma:contentTypeDescription="新しいドキュメントを作成します。" ma:contentTypeScope="" ma:versionID="18b42d322071c993ee0936d0ae360fb5">
  <xsd:schema xmlns:xsd="http://www.w3.org/2001/XMLSchema" xmlns:xs="http://www.w3.org/2001/XMLSchema" xmlns:p="http://schemas.microsoft.com/office/2006/metadata/properties" xmlns:ns2="41cd7d42-c106-436a-9e5b-f27fd33004c7" xmlns:ns3="e3ad2492-3bc3-4787-b7e9-03b3b697d7f3" targetNamespace="http://schemas.microsoft.com/office/2006/metadata/properties" ma:root="true" ma:fieldsID="37de36eed8f031dd47bc6a0ed6adf856" ns2:_="" ns3:_="">
    <xsd:import namespace="41cd7d42-c106-436a-9e5b-f27fd33004c7"/>
    <xsd:import namespace="e3ad2492-3bc3-4787-b7e9-03b3b697d7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cd7d42-c106-436a-9e5b-f27fd33004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052b0f8e-0e6b-439a-8802-448c1c077a2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ad2492-3bc3-4787-b7e9-03b3b697d7f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a045738-36b4-4b2d-a31c-573d8c7ba09d}" ma:internalName="TaxCatchAll" ma:showField="CatchAllData" ma:web="e3ad2492-3bc3-4787-b7e9-03b3b697d7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ad2492-3bc3-4787-b7e9-03b3b697d7f3" xsi:nil="true"/>
    <lcf76f155ced4ddcb4097134ff3c332f xmlns="41cd7d42-c106-436a-9e5b-f27fd33004c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CF998A-A169-4506-BA42-303EE5FCAC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cd7d42-c106-436a-9e5b-f27fd33004c7"/>
    <ds:schemaRef ds:uri="e3ad2492-3bc3-4787-b7e9-03b3b697d7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E5929E-1BC4-4DA9-810D-893024065C31}">
  <ds:schemaRefs>
    <ds:schemaRef ds:uri="http://schemas.microsoft.com/office/2006/metadata/properties"/>
    <ds:schemaRef ds:uri="http://schemas.microsoft.com/office/infopath/2007/PartnerControls"/>
    <ds:schemaRef ds:uri="e3ad2492-3bc3-4787-b7e9-03b3b697d7f3"/>
    <ds:schemaRef ds:uri="41cd7d42-c106-436a-9e5b-f27fd33004c7"/>
  </ds:schemaRefs>
</ds:datastoreItem>
</file>

<file path=customXml/itemProps3.xml><?xml version="1.0" encoding="utf-8"?>
<ds:datastoreItem xmlns:ds="http://schemas.openxmlformats.org/officeDocument/2006/customXml" ds:itemID="{04A5F3AA-7925-4824-BBF7-BBFAABAA37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書き方例 (142)</vt:lpstr>
      <vt:lpstr>書き方例 (146)</vt:lpstr>
      <vt:lpstr>労働保険料算定基礎賃金等の報告_データ入力用</vt:lpstr>
      <vt:lpstr>労働保険料算定基礎賃金等の報告_印刷用</vt:lpstr>
      <vt:lpstr>管理用</vt:lpstr>
      <vt:lpstr>'書き方例 (142)'!Print_Area</vt:lpstr>
      <vt:lpstr>'書き方例 (146)'!Print_Area</vt:lpstr>
      <vt:lpstr>労働保険料算定基礎賃金等の報告_印刷用!Print_Area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2026-02-09T01:58:33Z</cp:lastPrinted>
  <dcterms:created xsi:type="dcterms:W3CDTF">2022-03-15T09:02:29Z</dcterms:created>
  <dcterms:modified xsi:type="dcterms:W3CDTF">2026-02-13T01:54:14Z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0x010100A4F46B8AEE5799449C274A31D9BF7E98</vt:lpwstr>
  </property>
  <property fmtid="{D5CDD505-2E9C-101B-9397-08002B2CF9AE}" pid="3" name="MediaServiceImageTags">
    <vt:lpwstr/>
  </property>
</Properties>
</file>